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9"/>
  <workbookPr defaultThemeVersion="166925"/>
  <mc:AlternateContent xmlns:mc="http://schemas.openxmlformats.org/markup-compatibility/2006">
    <mc:Choice Requires="x15">
      <x15ac:absPath xmlns:x15ac="http://schemas.microsoft.com/office/spreadsheetml/2010/11/ac" url="/Users/jenniferledford/Box Sync/*SCARF 4.0/"/>
    </mc:Choice>
  </mc:AlternateContent>
  <xr:revisionPtr revIDLastSave="0" documentId="13_ncr:1_{01132C3D-117B-634F-AD23-F4FF21AEE07F}" xr6:coauthVersionLast="47" xr6:coauthVersionMax="47" xr10:uidLastSave="{00000000-0000-0000-0000-000000000000}"/>
  <bookViews>
    <workbookView xWindow="780" yWindow="500" windowWidth="15260" windowHeight="17500" firstSheet="4" activeTab="7" xr2:uid="{063F9D5A-7299-1B41-8837-A1389AFC9D24}"/>
  </bookViews>
  <sheets>
    <sheet name="Initial Questions" sheetId="3" r:id="rId1"/>
    <sheet name="Data Entry" sheetId="5" r:id="rId2"/>
    <sheet name="Sheet4" sheetId="4" state="hidden" r:id="rId3"/>
    <sheet name="Scatterplots" sheetId="7" r:id="rId4"/>
    <sheet name="Internal Validity Results" sheetId="2" r:id="rId5"/>
    <sheet name="External Validity Results" sheetId="8" r:id="rId6"/>
    <sheet name="Reporting Results" sheetId="9" r:id="rId7"/>
    <sheet name="Visual Analysis Examples" sheetId="6" r:id="rId8"/>
  </sheets>
  <definedNames>
    <definedName name="_xlnm.Print_Area" localSheetId="1">'Data Entry'!$A$2:$AN$55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15" i="8" l="1"/>
  <c r="DS15" i="8"/>
  <c r="DR15" i="8"/>
  <c r="DQ15" i="8"/>
  <c r="DP15" i="8"/>
  <c r="DO15" i="8"/>
  <c r="DN15" i="8"/>
  <c r="DM15" i="8"/>
  <c r="DL15" i="8"/>
  <c r="DK15" i="8"/>
  <c r="DJ15" i="8"/>
  <c r="DI15" i="8"/>
  <c r="DH15" i="8"/>
  <c r="DG15" i="8"/>
  <c r="DF15" i="8"/>
  <c r="DE15" i="8"/>
  <c r="DD15" i="8"/>
  <c r="DC15" i="8"/>
  <c r="DB15" i="8"/>
  <c r="DA15" i="8"/>
  <c r="CZ15" i="8"/>
  <c r="CY15" i="8"/>
  <c r="CX15" i="8"/>
  <c r="CW15" i="8"/>
  <c r="CV15" i="8"/>
  <c r="CU15" i="8"/>
  <c r="CT15" i="8"/>
  <c r="CS15" i="8"/>
  <c r="CR15" i="8"/>
  <c r="CQ15" i="8"/>
  <c r="CP15" i="8"/>
  <c r="CO15" i="8"/>
  <c r="CN15" i="8"/>
  <c r="CM15" i="8"/>
  <c r="CL15" i="8"/>
  <c r="CK15" i="8"/>
  <c r="CJ15" i="8"/>
  <c r="CI15" i="8"/>
  <c r="CH15" i="8"/>
  <c r="CG15" i="8"/>
  <c r="CF15" i="8"/>
  <c r="CE15" i="8"/>
  <c r="CD15" i="8"/>
  <c r="CC15" i="8"/>
  <c r="CB15" i="8"/>
  <c r="CA15" i="8"/>
  <c r="BZ15" i="8"/>
  <c r="BY15" i="8"/>
  <c r="BX15" i="8"/>
  <c r="BW15" i="8"/>
  <c r="BV15" i="8"/>
  <c r="BU15" i="8"/>
  <c r="BT15" i="8"/>
  <c r="BS15" i="8"/>
  <c r="BR15" i="8"/>
  <c r="BQ15" i="8"/>
  <c r="BP15" i="8"/>
  <c r="BO15" i="8"/>
  <c r="BN15" i="8"/>
  <c r="BM15" i="8"/>
  <c r="BL15" i="8"/>
  <c r="BK15" i="8"/>
  <c r="BJ15" i="8"/>
  <c r="BI15" i="8"/>
  <c r="BH15" i="8"/>
  <c r="BG15" i="8"/>
  <c r="BF15" i="8"/>
  <c r="BE15" i="8"/>
  <c r="BD15" i="8"/>
  <c r="BC15" i="8"/>
  <c r="BB15" i="8"/>
  <c r="BA15" i="8"/>
  <c r="AZ15" i="8"/>
  <c r="AY15" i="8"/>
  <c r="AX15" i="8"/>
  <c r="AW15" i="8"/>
  <c r="AV15" i="8"/>
  <c r="AU15" i="8"/>
  <c r="AT15" i="8"/>
  <c r="AS15" i="8"/>
  <c r="AR15" i="8"/>
  <c r="AQ15" i="8"/>
  <c r="AP15" i="8"/>
  <c r="AO15" i="8"/>
  <c r="AN15" i="8"/>
  <c r="AM15" i="8"/>
  <c r="AL15" i="8"/>
  <c r="AK15" i="8"/>
  <c r="AJ15" i="8"/>
  <c r="AI15" i="8"/>
  <c r="AH15" i="8"/>
  <c r="AG15" i="8"/>
  <c r="AF15" i="8"/>
  <c r="AE15" i="8"/>
  <c r="AD15" i="8"/>
  <c r="AC15" i="8"/>
  <c r="AB15" i="8"/>
  <c r="AA15" i="8"/>
  <c r="Z15" i="8"/>
  <c r="Y15" i="8"/>
  <c r="X15" i="8"/>
  <c r="W15" i="8"/>
  <c r="V15" i="8"/>
  <c r="U15" i="8"/>
  <c r="T15" i="8"/>
  <c r="S15" i="8"/>
  <c r="R15" i="8"/>
  <c r="Q15" i="8"/>
  <c r="P15" i="8"/>
  <c r="O15" i="8"/>
  <c r="N15" i="8"/>
  <c r="M15" i="8"/>
  <c r="L15" i="8"/>
  <c r="K15" i="8"/>
  <c r="J15" i="8"/>
  <c r="I15" i="8"/>
  <c r="H15" i="8"/>
  <c r="G15" i="8"/>
  <c r="F15" i="8"/>
  <c r="E15" i="8"/>
  <c r="E19" i="8"/>
  <c r="DT11" i="8"/>
  <c r="DS11" i="8"/>
  <c r="DR11" i="8"/>
  <c r="DQ11" i="8"/>
  <c r="DP11" i="8"/>
  <c r="DO11" i="8"/>
  <c r="DN11" i="8"/>
  <c r="DM11" i="8"/>
  <c r="DL11" i="8"/>
  <c r="DK11" i="8"/>
  <c r="DJ11" i="8"/>
  <c r="DI11" i="8"/>
  <c r="DH11" i="8"/>
  <c r="DG11" i="8"/>
  <c r="DF11" i="8"/>
  <c r="DE11" i="8"/>
  <c r="DD11" i="8"/>
  <c r="DC11" i="8"/>
  <c r="DB11" i="8"/>
  <c r="DA11" i="8"/>
  <c r="CZ11" i="8"/>
  <c r="CY11" i="8"/>
  <c r="CX11" i="8"/>
  <c r="CW11" i="8"/>
  <c r="CV11" i="8"/>
  <c r="CU11" i="8"/>
  <c r="CT11" i="8"/>
  <c r="CS11" i="8"/>
  <c r="CR11" i="8"/>
  <c r="CQ11" i="8"/>
  <c r="CP11" i="8"/>
  <c r="CO11" i="8"/>
  <c r="CN11" i="8"/>
  <c r="CM11" i="8"/>
  <c r="CL11" i="8"/>
  <c r="CK11" i="8"/>
  <c r="CJ11" i="8"/>
  <c r="CI11" i="8"/>
  <c r="CH11" i="8"/>
  <c r="CG11" i="8"/>
  <c r="CF11" i="8"/>
  <c r="CE11" i="8"/>
  <c r="CD11" i="8"/>
  <c r="CC11" i="8"/>
  <c r="CB11" i="8"/>
  <c r="CA11" i="8"/>
  <c r="BZ11" i="8"/>
  <c r="BY11" i="8"/>
  <c r="BX11" i="8"/>
  <c r="BW11" i="8"/>
  <c r="BV11" i="8"/>
  <c r="BU11" i="8"/>
  <c r="BT11" i="8"/>
  <c r="BS11" i="8"/>
  <c r="BR11" i="8"/>
  <c r="BQ11" i="8"/>
  <c r="BP11" i="8"/>
  <c r="BO11" i="8"/>
  <c r="BN11" i="8"/>
  <c r="BM11" i="8"/>
  <c r="BL11" i="8"/>
  <c r="BK11" i="8"/>
  <c r="BJ11" i="8"/>
  <c r="BI11" i="8"/>
  <c r="BH11" i="8"/>
  <c r="BG11" i="8"/>
  <c r="BF11" i="8"/>
  <c r="BE11" i="8"/>
  <c r="BD11" i="8"/>
  <c r="BC11" i="8"/>
  <c r="BB11" i="8"/>
  <c r="BA11" i="8"/>
  <c r="AZ11" i="8"/>
  <c r="AY11" i="8"/>
  <c r="AX11" i="8"/>
  <c r="AW11" i="8"/>
  <c r="AV11" i="8"/>
  <c r="AU11" i="8"/>
  <c r="AT11" i="8"/>
  <c r="AS11" i="8"/>
  <c r="AR11" i="8"/>
  <c r="AQ11" i="8"/>
  <c r="AP11" i="8"/>
  <c r="AO11" i="8"/>
  <c r="AN11" i="8"/>
  <c r="AM11" i="8"/>
  <c r="AL11" i="8"/>
  <c r="AK11" i="8"/>
  <c r="AJ11" i="8"/>
  <c r="AI11" i="8"/>
  <c r="AH11" i="8"/>
  <c r="AG11" i="8"/>
  <c r="AF11" i="8"/>
  <c r="AE11" i="8"/>
  <c r="AD11" i="8"/>
  <c r="AC11" i="8"/>
  <c r="AB11" i="8"/>
  <c r="AA11" i="8"/>
  <c r="Z11" i="8"/>
  <c r="Y11" i="8"/>
  <c r="X11" i="8"/>
  <c r="W11" i="8"/>
  <c r="V11" i="8"/>
  <c r="U11" i="8"/>
  <c r="T11" i="8"/>
  <c r="S11" i="8"/>
  <c r="R11" i="8"/>
  <c r="Q11" i="8"/>
  <c r="P11" i="8"/>
  <c r="O11" i="8"/>
  <c r="N11" i="8"/>
  <c r="M11" i="8"/>
  <c r="L11" i="8"/>
  <c r="K11" i="8"/>
  <c r="J11" i="8"/>
  <c r="I11" i="8"/>
  <c r="H11" i="8"/>
  <c r="G11" i="8"/>
  <c r="F11" i="8"/>
  <c r="E11" i="8"/>
  <c r="E14" i="8"/>
  <c r="E15" i="9"/>
  <c r="E14" i="9"/>
  <c r="E13" i="9"/>
  <c r="E12" i="9"/>
  <c r="E11" i="9"/>
  <c r="E10" i="9"/>
  <c r="E9" i="9"/>
  <c r="E8" i="9"/>
  <c r="E7" i="9"/>
  <c r="E6" i="9"/>
  <c r="E5" i="9"/>
  <c r="E4" i="9"/>
  <c r="E3" i="9"/>
  <c r="E17" i="8"/>
  <c r="E13" i="8"/>
  <c r="E12" i="8"/>
  <c r="E10" i="8"/>
  <c r="E9" i="8"/>
  <c r="E3" i="8"/>
  <c r="E79" i="7"/>
  <c r="F5" i="9"/>
  <c r="F45" i="7"/>
  <c r="DT99" i="7"/>
  <c r="DS99" i="7"/>
  <c r="DR99" i="7"/>
  <c r="DQ99" i="7"/>
  <c r="DP99" i="7"/>
  <c r="DO99" i="7"/>
  <c r="DN99" i="7"/>
  <c r="DM99" i="7"/>
  <c r="DL99" i="7"/>
  <c r="DK99" i="7"/>
  <c r="DJ99" i="7"/>
  <c r="DI99" i="7"/>
  <c r="DH99" i="7"/>
  <c r="DG99" i="7"/>
  <c r="DF99" i="7"/>
  <c r="DE99" i="7"/>
  <c r="DD99" i="7"/>
  <c r="DC99" i="7"/>
  <c r="DB99" i="7"/>
  <c r="DA99" i="7"/>
  <c r="CZ99" i="7"/>
  <c r="CY99" i="7"/>
  <c r="CX99" i="7"/>
  <c r="CW99" i="7"/>
  <c r="CV99" i="7"/>
  <c r="CU99" i="7"/>
  <c r="CT99" i="7"/>
  <c r="CS99" i="7"/>
  <c r="CR99" i="7"/>
  <c r="CQ99" i="7"/>
  <c r="CP99" i="7"/>
  <c r="CO99" i="7"/>
  <c r="CN99" i="7"/>
  <c r="CM99" i="7"/>
  <c r="CL99" i="7"/>
  <c r="CK99" i="7"/>
  <c r="CJ99" i="7"/>
  <c r="CI99" i="7"/>
  <c r="CH99" i="7"/>
  <c r="CG99" i="7"/>
  <c r="CF99" i="7"/>
  <c r="CE99" i="7"/>
  <c r="CD99" i="7"/>
  <c r="CC99" i="7"/>
  <c r="CB99" i="7"/>
  <c r="CA99" i="7"/>
  <c r="BZ99" i="7"/>
  <c r="BY99" i="7"/>
  <c r="BX99" i="7"/>
  <c r="BW99" i="7"/>
  <c r="BV99" i="7"/>
  <c r="BU99" i="7"/>
  <c r="BT99" i="7"/>
  <c r="BS99" i="7"/>
  <c r="BR99" i="7"/>
  <c r="BQ99" i="7"/>
  <c r="BP99" i="7"/>
  <c r="BO99" i="7"/>
  <c r="BN99" i="7"/>
  <c r="BM99" i="7"/>
  <c r="BL99" i="7"/>
  <c r="BK99" i="7"/>
  <c r="BJ99" i="7"/>
  <c r="BI99" i="7"/>
  <c r="BH99" i="7"/>
  <c r="BG99" i="7"/>
  <c r="BF99" i="7"/>
  <c r="BE99" i="7"/>
  <c r="BD99" i="7"/>
  <c r="BC99" i="7"/>
  <c r="BB99" i="7"/>
  <c r="BA99" i="7"/>
  <c r="AZ99" i="7"/>
  <c r="AY99" i="7"/>
  <c r="AX99" i="7"/>
  <c r="AW99" i="7"/>
  <c r="AV99" i="7"/>
  <c r="AU99" i="7"/>
  <c r="AT99" i="7"/>
  <c r="AS99" i="7"/>
  <c r="AR99" i="7"/>
  <c r="AQ99" i="7"/>
  <c r="AP99" i="7"/>
  <c r="AO99" i="7"/>
  <c r="AN99" i="7"/>
  <c r="AM99" i="7"/>
  <c r="AL99" i="7"/>
  <c r="AK99" i="7"/>
  <c r="AJ99" i="7"/>
  <c r="AI99" i="7"/>
  <c r="AH99" i="7"/>
  <c r="AG99" i="7"/>
  <c r="AF99" i="7"/>
  <c r="AE99" i="7"/>
  <c r="AD99" i="7"/>
  <c r="AC99" i="7"/>
  <c r="AB99" i="7"/>
  <c r="AA99" i="7"/>
  <c r="Z99" i="7"/>
  <c r="Y99" i="7"/>
  <c r="X99" i="7"/>
  <c r="W99" i="7"/>
  <c r="V99" i="7"/>
  <c r="U99" i="7"/>
  <c r="T99" i="7"/>
  <c r="S99" i="7"/>
  <c r="R99" i="7"/>
  <c r="Q99" i="7"/>
  <c r="P99" i="7"/>
  <c r="O99" i="7"/>
  <c r="N99" i="7"/>
  <c r="M99" i="7"/>
  <c r="L99" i="7"/>
  <c r="K99" i="7"/>
  <c r="J99" i="7"/>
  <c r="I99" i="7"/>
  <c r="H99" i="7"/>
  <c r="G99" i="7"/>
  <c r="F99" i="7"/>
  <c r="DT98" i="7"/>
  <c r="DS98" i="7"/>
  <c r="DR98" i="7"/>
  <c r="DQ98" i="7"/>
  <c r="DP98" i="7"/>
  <c r="DO98" i="7"/>
  <c r="DN98" i="7"/>
  <c r="DM98" i="7"/>
  <c r="DL98" i="7"/>
  <c r="DK98" i="7"/>
  <c r="DJ98" i="7"/>
  <c r="DI98" i="7"/>
  <c r="DH98" i="7"/>
  <c r="DG98" i="7"/>
  <c r="DF98" i="7"/>
  <c r="DE98" i="7"/>
  <c r="DD98" i="7"/>
  <c r="DC98" i="7"/>
  <c r="DB98" i="7"/>
  <c r="DA98" i="7"/>
  <c r="CZ98" i="7"/>
  <c r="CY98" i="7"/>
  <c r="CX98" i="7"/>
  <c r="CW98" i="7"/>
  <c r="CV98" i="7"/>
  <c r="CU98" i="7"/>
  <c r="CT98" i="7"/>
  <c r="CS98" i="7"/>
  <c r="CR98" i="7"/>
  <c r="CQ98" i="7"/>
  <c r="CP98" i="7"/>
  <c r="CO98" i="7"/>
  <c r="CN98" i="7"/>
  <c r="CM98" i="7"/>
  <c r="CL98" i="7"/>
  <c r="CK98" i="7"/>
  <c r="CJ98" i="7"/>
  <c r="CI98" i="7"/>
  <c r="CH98" i="7"/>
  <c r="CG98" i="7"/>
  <c r="CF98" i="7"/>
  <c r="CE98" i="7"/>
  <c r="CD98" i="7"/>
  <c r="CC98" i="7"/>
  <c r="CB98" i="7"/>
  <c r="CA98" i="7"/>
  <c r="BZ98" i="7"/>
  <c r="BY98" i="7"/>
  <c r="BX98" i="7"/>
  <c r="BW98" i="7"/>
  <c r="BV98" i="7"/>
  <c r="BU98" i="7"/>
  <c r="BT98" i="7"/>
  <c r="BS98" i="7"/>
  <c r="BR98" i="7"/>
  <c r="BQ98" i="7"/>
  <c r="BP98" i="7"/>
  <c r="BO98" i="7"/>
  <c r="BN98" i="7"/>
  <c r="BM98" i="7"/>
  <c r="BL98" i="7"/>
  <c r="BK98" i="7"/>
  <c r="BJ98" i="7"/>
  <c r="BI98" i="7"/>
  <c r="BH98" i="7"/>
  <c r="BG98" i="7"/>
  <c r="BF98" i="7"/>
  <c r="BE98" i="7"/>
  <c r="BD98" i="7"/>
  <c r="BC98" i="7"/>
  <c r="BB98" i="7"/>
  <c r="BA98" i="7"/>
  <c r="AZ98" i="7"/>
  <c r="AY98" i="7"/>
  <c r="AX98" i="7"/>
  <c r="AW98" i="7"/>
  <c r="AV98" i="7"/>
  <c r="AU98" i="7"/>
  <c r="AT98" i="7"/>
  <c r="AS98" i="7"/>
  <c r="AR98" i="7"/>
  <c r="AQ98" i="7"/>
  <c r="AP98" i="7"/>
  <c r="AO98" i="7"/>
  <c r="AN98" i="7"/>
  <c r="AM98" i="7"/>
  <c r="AL98" i="7"/>
  <c r="AK98" i="7"/>
  <c r="AJ98" i="7"/>
  <c r="AI98" i="7"/>
  <c r="AH98" i="7"/>
  <c r="AG98" i="7"/>
  <c r="AF98" i="7"/>
  <c r="AE98" i="7"/>
  <c r="AD98" i="7"/>
  <c r="AC98" i="7"/>
  <c r="AB98" i="7"/>
  <c r="AA98" i="7"/>
  <c r="Z98" i="7"/>
  <c r="Y98" i="7"/>
  <c r="X98" i="7"/>
  <c r="W98" i="7"/>
  <c r="V98" i="7"/>
  <c r="U98" i="7"/>
  <c r="T98" i="7"/>
  <c r="S98" i="7"/>
  <c r="R98" i="7"/>
  <c r="Q98" i="7"/>
  <c r="P98" i="7"/>
  <c r="O98" i="7"/>
  <c r="N98" i="7"/>
  <c r="M98" i="7"/>
  <c r="L98" i="7"/>
  <c r="K98" i="7"/>
  <c r="J98" i="7"/>
  <c r="I98" i="7"/>
  <c r="H98" i="7"/>
  <c r="G98" i="7"/>
  <c r="F98" i="7"/>
  <c r="E99" i="7"/>
  <c r="E98" i="7"/>
  <c r="I96" i="7"/>
  <c r="I95" i="7"/>
  <c r="I94" i="7"/>
  <c r="I93" i="7"/>
  <c r="I92" i="7"/>
  <c r="I90" i="7"/>
  <c r="I89" i="7"/>
  <c r="I88" i="7"/>
  <c r="I87" i="7"/>
  <c r="I86" i="7"/>
  <c r="H96" i="7"/>
  <c r="H95" i="7"/>
  <c r="H94" i="7"/>
  <c r="H93" i="7"/>
  <c r="H92" i="7"/>
  <c r="H90" i="7"/>
  <c r="H89" i="7"/>
  <c r="H88" i="7"/>
  <c r="H87" i="7"/>
  <c r="H86" i="7"/>
  <c r="G96" i="7"/>
  <c r="G95" i="7"/>
  <c r="G94" i="7"/>
  <c r="G93" i="7"/>
  <c r="G92" i="7"/>
  <c r="G90" i="7"/>
  <c r="G89" i="7"/>
  <c r="G88" i="7"/>
  <c r="G87" i="7"/>
  <c r="G86" i="7"/>
  <c r="F96" i="7"/>
  <c r="F95" i="7"/>
  <c r="F94" i="7"/>
  <c r="F93" i="7"/>
  <c r="F92" i="7"/>
  <c r="F90" i="7"/>
  <c r="F89" i="7"/>
  <c r="F88" i="7"/>
  <c r="F87" i="7"/>
  <c r="F86" i="7"/>
  <c r="E90" i="7"/>
  <c r="E89" i="7"/>
  <c r="E88" i="7"/>
  <c r="G97" i="7" l="1"/>
  <c r="G103" i="7" s="1"/>
  <c r="F97" i="7"/>
  <c r="F103" i="7" s="1"/>
  <c r="G91" i="7"/>
  <c r="F102" i="7"/>
  <c r="G102" i="7"/>
  <c r="H103" i="7"/>
  <c r="H91" i="7"/>
  <c r="H102" i="7" s="1"/>
  <c r="I91" i="7"/>
  <c r="I102" i="7" s="1"/>
  <c r="H97" i="7"/>
  <c r="F91" i="7"/>
  <c r="I97" i="7"/>
  <c r="I103" i="7" s="1"/>
  <c r="DT78" i="7" l="1"/>
  <c r="DS78" i="7"/>
  <c r="DR78" i="7"/>
  <c r="DQ78" i="7"/>
  <c r="DP78" i="7"/>
  <c r="DO78" i="7"/>
  <c r="DN78" i="7"/>
  <c r="DM78" i="7"/>
  <c r="DL78" i="7"/>
  <c r="DK78" i="7"/>
  <c r="DJ78" i="7"/>
  <c r="DI78" i="7"/>
  <c r="DH78" i="7"/>
  <c r="DG78" i="7"/>
  <c r="DF78" i="7"/>
  <c r="DE78" i="7"/>
  <c r="DD78" i="7"/>
  <c r="DC78" i="7"/>
  <c r="DB78" i="7"/>
  <c r="DA78" i="7"/>
  <c r="CZ78" i="7"/>
  <c r="CY78" i="7"/>
  <c r="CX78" i="7"/>
  <c r="CW78" i="7"/>
  <c r="CV78" i="7"/>
  <c r="CU78" i="7"/>
  <c r="CT78" i="7"/>
  <c r="CS78" i="7"/>
  <c r="CR78" i="7"/>
  <c r="CQ78" i="7"/>
  <c r="CP78" i="7"/>
  <c r="CO78" i="7"/>
  <c r="CN78" i="7"/>
  <c r="CM78" i="7"/>
  <c r="CL78" i="7"/>
  <c r="CK78" i="7"/>
  <c r="CJ78" i="7"/>
  <c r="CI78" i="7"/>
  <c r="CH78" i="7"/>
  <c r="CG78" i="7"/>
  <c r="CF78" i="7"/>
  <c r="CE78" i="7"/>
  <c r="CD78" i="7"/>
  <c r="CC78" i="7"/>
  <c r="CB78" i="7"/>
  <c r="CA78" i="7"/>
  <c r="BZ78" i="7"/>
  <c r="BY78" i="7"/>
  <c r="BX78" i="7"/>
  <c r="BW78" i="7"/>
  <c r="BV78" i="7"/>
  <c r="BU78" i="7"/>
  <c r="BT78" i="7"/>
  <c r="BS78" i="7"/>
  <c r="BR78" i="7"/>
  <c r="BQ78" i="7"/>
  <c r="BP78" i="7"/>
  <c r="BO78" i="7"/>
  <c r="BN78" i="7"/>
  <c r="BM78" i="7"/>
  <c r="BL78" i="7"/>
  <c r="BK78" i="7"/>
  <c r="BJ78" i="7"/>
  <c r="BI78" i="7"/>
  <c r="BH78" i="7"/>
  <c r="BG78" i="7"/>
  <c r="BF78" i="7"/>
  <c r="BE78" i="7"/>
  <c r="BD78" i="7"/>
  <c r="BC78" i="7"/>
  <c r="BB78" i="7"/>
  <c r="BA78" i="7"/>
  <c r="AZ78" i="7"/>
  <c r="AY78" i="7"/>
  <c r="AX78" i="7"/>
  <c r="AW78" i="7"/>
  <c r="AV78" i="7"/>
  <c r="AU78" i="7"/>
  <c r="AT78" i="7"/>
  <c r="AS78" i="7"/>
  <c r="AR78" i="7"/>
  <c r="AQ78" i="7"/>
  <c r="AP78" i="7"/>
  <c r="AO78" i="7"/>
  <c r="AN78" i="7"/>
  <c r="AM78" i="7"/>
  <c r="AL78" i="7"/>
  <c r="AK78" i="7"/>
  <c r="AJ78" i="7"/>
  <c r="AI78" i="7"/>
  <c r="AH78" i="7"/>
  <c r="AG78" i="7"/>
  <c r="AF78" i="7"/>
  <c r="AE78" i="7"/>
  <c r="AD78" i="7"/>
  <c r="AC78" i="7"/>
  <c r="AB78" i="7"/>
  <c r="AA78" i="7"/>
  <c r="Z78" i="7"/>
  <c r="Y78" i="7"/>
  <c r="X78" i="7"/>
  <c r="W78" i="7"/>
  <c r="V78" i="7"/>
  <c r="U78" i="7"/>
  <c r="T78" i="7"/>
  <c r="S78" i="7"/>
  <c r="R78" i="7"/>
  <c r="Q78" i="7"/>
  <c r="P78" i="7"/>
  <c r="O78" i="7"/>
  <c r="N78" i="7"/>
  <c r="M78" i="7"/>
  <c r="L78" i="7"/>
  <c r="K78" i="7"/>
  <c r="J78" i="7"/>
  <c r="I78" i="7"/>
  <c r="H78" i="7"/>
  <c r="G78" i="7"/>
  <c r="F78" i="7"/>
  <c r="E78" i="7"/>
  <c r="DT15" i="9"/>
  <c r="DS15" i="9"/>
  <c r="DR15" i="9"/>
  <c r="DQ15" i="9"/>
  <c r="DP15" i="9"/>
  <c r="DO15" i="9"/>
  <c r="DN15" i="9"/>
  <c r="DM15" i="9"/>
  <c r="DL15" i="9"/>
  <c r="DK15" i="9"/>
  <c r="DJ15" i="9"/>
  <c r="DI15" i="9"/>
  <c r="DH15" i="9"/>
  <c r="DG15" i="9"/>
  <c r="DF15" i="9"/>
  <c r="DE15" i="9"/>
  <c r="DD15" i="9"/>
  <c r="DC15" i="9"/>
  <c r="DB15" i="9"/>
  <c r="DA15" i="9"/>
  <c r="CZ15" i="9"/>
  <c r="CY15" i="9"/>
  <c r="CX15" i="9"/>
  <c r="CW15" i="9"/>
  <c r="CV15" i="9"/>
  <c r="CU15" i="9"/>
  <c r="CT15" i="9"/>
  <c r="CS15" i="9"/>
  <c r="CR15" i="9"/>
  <c r="CQ15" i="9"/>
  <c r="CP15" i="9"/>
  <c r="CO15" i="9"/>
  <c r="CN15" i="9"/>
  <c r="CM15" i="9"/>
  <c r="CL15" i="9"/>
  <c r="CK15" i="9"/>
  <c r="CJ15" i="9"/>
  <c r="CI15" i="9"/>
  <c r="CH15" i="9"/>
  <c r="CG15" i="9"/>
  <c r="CF15" i="9"/>
  <c r="CE15" i="9"/>
  <c r="CD15" i="9"/>
  <c r="CC15" i="9"/>
  <c r="CB15" i="9"/>
  <c r="CA15" i="9"/>
  <c r="BZ15" i="9"/>
  <c r="BY15" i="9"/>
  <c r="BX15" i="9"/>
  <c r="BW15" i="9"/>
  <c r="BV15" i="9"/>
  <c r="BU15" i="9"/>
  <c r="BT15" i="9"/>
  <c r="BS15" i="9"/>
  <c r="BR15" i="9"/>
  <c r="BQ15" i="9"/>
  <c r="BP15" i="9"/>
  <c r="BO15" i="9"/>
  <c r="BN15" i="9"/>
  <c r="BM15" i="9"/>
  <c r="BL15" i="9"/>
  <c r="BK15" i="9"/>
  <c r="BJ15" i="9"/>
  <c r="BI15" i="9"/>
  <c r="BH15" i="9"/>
  <c r="BG15" i="9"/>
  <c r="BF15" i="9"/>
  <c r="BE15" i="9"/>
  <c r="BD15" i="9"/>
  <c r="BC15" i="9"/>
  <c r="BB15" i="9"/>
  <c r="BA15" i="9"/>
  <c r="AZ15" i="9"/>
  <c r="AY15" i="9"/>
  <c r="AX15" i="9"/>
  <c r="AW15" i="9"/>
  <c r="AV15" i="9"/>
  <c r="AU15" i="9"/>
  <c r="AT15" i="9"/>
  <c r="AS15" i="9"/>
  <c r="AR15" i="9"/>
  <c r="AQ15" i="9"/>
  <c r="AP15" i="9"/>
  <c r="AO15" i="9"/>
  <c r="DT14" i="9"/>
  <c r="DS14" i="9"/>
  <c r="DR14" i="9"/>
  <c r="DQ14" i="9"/>
  <c r="DP14" i="9"/>
  <c r="DO14" i="9"/>
  <c r="DN14" i="9"/>
  <c r="DM14" i="9"/>
  <c r="DL14" i="9"/>
  <c r="DK14" i="9"/>
  <c r="DJ14" i="9"/>
  <c r="DI14" i="9"/>
  <c r="DH14" i="9"/>
  <c r="DG14" i="9"/>
  <c r="DF14" i="9"/>
  <c r="DE14" i="9"/>
  <c r="DD14" i="9"/>
  <c r="DC14" i="9"/>
  <c r="DB14" i="9"/>
  <c r="DA14" i="9"/>
  <c r="CZ14" i="9"/>
  <c r="CY14" i="9"/>
  <c r="CX14" i="9"/>
  <c r="CW14" i="9"/>
  <c r="CV14" i="9"/>
  <c r="CU14" i="9"/>
  <c r="CT14" i="9"/>
  <c r="CS14" i="9"/>
  <c r="CR14" i="9"/>
  <c r="CQ14" i="9"/>
  <c r="CP14" i="9"/>
  <c r="CO14" i="9"/>
  <c r="CN14" i="9"/>
  <c r="CM14" i="9"/>
  <c r="CL14" i="9"/>
  <c r="CK14" i="9"/>
  <c r="CJ14" i="9"/>
  <c r="CI14" i="9"/>
  <c r="CH14" i="9"/>
  <c r="CG14" i="9"/>
  <c r="CF14" i="9"/>
  <c r="CE14" i="9"/>
  <c r="CD14" i="9"/>
  <c r="CC14" i="9"/>
  <c r="CB14" i="9"/>
  <c r="CA14" i="9"/>
  <c r="BZ14" i="9"/>
  <c r="BY14" i="9"/>
  <c r="BX14" i="9"/>
  <c r="BW14" i="9"/>
  <c r="BV14" i="9"/>
  <c r="BU14" i="9"/>
  <c r="BT14" i="9"/>
  <c r="BS14" i="9"/>
  <c r="BR14" i="9"/>
  <c r="BQ14" i="9"/>
  <c r="BP14" i="9"/>
  <c r="BO14" i="9"/>
  <c r="BN14" i="9"/>
  <c r="BM14" i="9"/>
  <c r="BL14" i="9"/>
  <c r="BK14" i="9"/>
  <c r="BJ14" i="9"/>
  <c r="BI14" i="9"/>
  <c r="BH14" i="9"/>
  <c r="BG14" i="9"/>
  <c r="BF14" i="9"/>
  <c r="BE14" i="9"/>
  <c r="BD14" i="9"/>
  <c r="BC14" i="9"/>
  <c r="BB14" i="9"/>
  <c r="BA14" i="9"/>
  <c r="AZ14" i="9"/>
  <c r="AY14" i="9"/>
  <c r="AX14" i="9"/>
  <c r="AW14" i="9"/>
  <c r="AV14" i="9"/>
  <c r="AU14" i="9"/>
  <c r="AT14" i="9"/>
  <c r="AS14" i="9"/>
  <c r="AR14" i="9"/>
  <c r="AQ14" i="9"/>
  <c r="AP14" i="9"/>
  <c r="AO14" i="9"/>
  <c r="DT13" i="9"/>
  <c r="DS13" i="9"/>
  <c r="DR13" i="9"/>
  <c r="DQ13" i="9"/>
  <c r="DP13" i="9"/>
  <c r="DO13" i="9"/>
  <c r="DN13" i="9"/>
  <c r="DM13" i="9"/>
  <c r="DL13" i="9"/>
  <c r="DK13" i="9"/>
  <c r="DJ13" i="9"/>
  <c r="DI13" i="9"/>
  <c r="DH13" i="9"/>
  <c r="DG13" i="9"/>
  <c r="DF13" i="9"/>
  <c r="DE13" i="9"/>
  <c r="DD13" i="9"/>
  <c r="DC13" i="9"/>
  <c r="DB13" i="9"/>
  <c r="DA13" i="9"/>
  <c r="CZ13" i="9"/>
  <c r="CY13" i="9"/>
  <c r="CX13" i="9"/>
  <c r="CW13" i="9"/>
  <c r="CV13" i="9"/>
  <c r="CU13" i="9"/>
  <c r="CT13" i="9"/>
  <c r="CS13" i="9"/>
  <c r="CR13" i="9"/>
  <c r="CQ13" i="9"/>
  <c r="CP13" i="9"/>
  <c r="CO13" i="9"/>
  <c r="CN13" i="9"/>
  <c r="CM13" i="9"/>
  <c r="CL13" i="9"/>
  <c r="CK13" i="9"/>
  <c r="CJ13" i="9"/>
  <c r="CI13" i="9"/>
  <c r="CH13" i="9"/>
  <c r="CG13" i="9"/>
  <c r="CF13" i="9"/>
  <c r="CE13" i="9"/>
  <c r="CD13" i="9"/>
  <c r="CC13" i="9"/>
  <c r="CB13" i="9"/>
  <c r="CA13" i="9"/>
  <c r="BZ13" i="9"/>
  <c r="BY13" i="9"/>
  <c r="BX13" i="9"/>
  <c r="BW13" i="9"/>
  <c r="BV13" i="9"/>
  <c r="BU13" i="9"/>
  <c r="BT13" i="9"/>
  <c r="BS13" i="9"/>
  <c r="BR13" i="9"/>
  <c r="BQ13" i="9"/>
  <c r="BP13" i="9"/>
  <c r="BO13" i="9"/>
  <c r="BN13" i="9"/>
  <c r="BM13" i="9"/>
  <c r="BL13" i="9"/>
  <c r="BK13" i="9"/>
  <c r="BJ13" i="9"/>
  <c r="BI13" i="9"/>
  <c r="BH13" i="9"/>
  <c r="BG13" i="9"/>
  <c r="BF13" i="9"/>
  <c r="BE13" i="9"/>
  <c r="BD13" i="9"/>
  <c r="BC13" i="9"/>
  <c r="BB13" i="9"/>
  <c r="BA13" i="9"/>
  <c r="AZ13" i="9"/>
  <c r="AY13" i="9"/>
  <c r="AX13" i="9"/>
  <c r="AW13" i="9"/>
  <c r="AV13" i="9"/>
  <c r="AU13" i="9"/>
  <c r="AT13" i="9"/>
  <c r="AS13" i="9"/>
  <c r="AR13" i="9"/>
  <c r="AQ13" i="9"/>
  <c r="AP13" i="9"/>
  <c r="AO13" i="9"/>
  <c r="DT12" i="9"/>
  <c r="DS12" i="9"/>
  <c r="DR12" i="9"/>
  <c r="DQ12" i="9"/>
  <c r="DP12" i="9"/>
  <c r="DO12" i="9"/>
  <c r="DN12" i="9"/>
  <c r="DM12" i="9"/>
  <c r="DL12" i="9"/>
  <c r="DK12" i="9"/>
  <c r="DJ12" i="9"/>
  <c r="DI12" i="9"/>
  <c r="DH12" i="9"/>
  <c r="DG12" i="9"/>
  <c r="DF12" i="9"/>
  <c r="DE12" i="9"/>
  <c r="DD12" i="9"/>
  <c r="DC12" i="9"/>
  <c r="DB12" i="9"/>
  <c r="DA12" i="9"/>
  <c r="CZ12" i="9"/>
  <c r="CY12" i="9"/>
  <c r="CX12" i="9"/>
  <c r="CW12" i="9"/>
  <c r="CV12" i="9"/>
  <c r="CU12" i="9"/>
  <c r="CT12" i="9"/>
  <c r="CS12" i="9"/>
  <c r="CR12" i="9"/>
  <c r="CQ12" i="9"/>
  <c r="CP12" i="9"/>
  <c r="CO12" i="9"/>
  <c r="CN12" i="9"/>
  <c r="CM12" i="9"/>
  <c r="CL12" i="9"/>
  <c r="CK12" i="9"/>
  <c r="CJ12" i="9"/>
  <c r="CI12" i="9"/>
  <c r="CH12" i="9"/>
  <c r="CG12" i="9"/>
  <c r="CF12" i="9"/>
  <c r="CE12" i="9"/>
  <c r="CD12" i="9"/>
  <c r="CC12" i="9"/>
  <c r="CB12" i="9"/>
  <c r="CA12" i="9"/>
  <c r="BZ12" i="9"/>
  <c r="BY12" i="9"/>
  <c r="BX12" i="9"/>
  <c r="BW12" i="9"/>
  <c r="BV12" i="9"/>
  <c r="BU12" i="9"/>
  <c r="BT12" i="9"/>
  <c r="BS12" i="9"/>
  <c r="BR12" i="9"/>
  <c r="BQ12" i="9"/>
  <c r="BP12" i="9"/>
  <c r="BO12" i="9"/>
  <c r="BN12" i="9"/>
  <c r="BM12" i="9"/>
  <c r="BL12" i="9"/>
  <c r="BK12" i="9"/>
  <c r="BJ12" i="9"/>
  <c r="BI12" i="9"/>
  <c r="BH12" i="9"/>
  <c r="BG12" i="9"/>
  <c r="BF12" i="9"/>
  <c r="BE12" i="9"/>
  <c r="BD12" i="9"/>
  <c r="BC12" i="9"/>
  <c r="BB12" i="9"/>
  <c r="BA12" i="9"/>
  <c r="AZ12" i="9"/>
  <c r="AY12" i="9"/>
  <c r="AX12" i="9"/>
  <c r="AW12" i="9"/>
  <c r="AV12" i="9"/>
  <c r="AU12" i="9"/>
  <c r="AT12" i="9"/>
  <c r="AS12" i="9"/>
  <c r="AR12" i="9"/>
  <c r="AQ12" i="9"/>
  <c r="AP12" i="9"/>
  <c r="AO12" i="9"/>
  <c r="DT11" i="9"/>
  <c r="DS11" i="9"/>
  <c r="DR11" i="9"/>
  <c r="DQ11" i="9"/>
  <c r="DP11" i="9"/>
  <c r="DO11" i="9"/>
  <c r="DN11" i="9"/>
  <c r="DM11" i="9"/>
  <c r="DL11" i="9"/>
  <c r="DK11" i="9"/>
  <c r="DJ11" i="9"/>
  <c r="DI11" i="9"/>
  <c r="DH11" i="9"/>
  <c r="DG11" i="9"/>
  <c r="DF11" i="9"/>
  <c r="DE11" i="9"/>
  <c r="DD11" i="9"/>
  <c r="DC11" i="9"/>
  <c r="DB11" i="9"/>
  <c r="DA11" i="9"/>
  <c r="CZ11" i="9"/>
  <c r="CY11" i="9"/>
  <c r="CX11" i="9"/>
  <c r="CW11" i="9"/>
  <c r="CV11" i="9"/>
  <c r="CU11" i="9"/>
  <c r="CT11" i="9"/>
  <c r="CS11" i="9"/>
  <c r="CR11" i="9"/>
  <c r="CQ11" i="9"/>
  <c r="CP11" i="9"/>
  <c r="CO11" i="9"/>
  <c r="CN11" i="9"/>
  <c r="CM11" i="9"/>
  <c r="CL11" i="9"/>
  <c r="CK11" i="9"/>
  <c r="CJ11" i="9"/>
  <c r="CI11" i="9"/>
  <c r="CH11" i="9"/>
  <c r="CG11" i="9"/>
  <c r="CF11" i="9"/>
  <c r="CE11" i="9"/>
  <c r="CD11" i="9"/>
  <c r="CC11" i="9"/>
  <c r="CB11" i="9"/>
  <c r="CA11" i="9"/>
  <c r="BZ11" i="9"/>
  <c r="BY11" i="9"/>
  <c r="BX11" i="9"/>
  <c r="BW11" i="9"/>
  <c r="BV11" i="9"/>
  <c r="BU11" i="9"/>
  <c r="BT11" i="9"/>
  <c r="BS11" i="9"/>
  <c r="BR11" i="9"/>
  <c r="BQ11" i="9"/>
  <c r="BP11" i="9"/>
  <c r="BO11" i="9"/>
  <c r="BN11" i="9"/>
  <c r="BM11" i="9"/>
  <c r="BL11" i="9"/>
  <c r="BK11" i="9"/>
  <c r="BJ11" i="9"/>
  <c r="BI11" i="9"/>
  <c r="BH11" i="9"/>
  <c r="BG11" i="9"/>
  <c r="BF11" i="9"/>
  <c r="BE11" i="9"/>
  <c r="BD11" i="9"/>
  <c r="BC11" i="9"/>
  <c r="BB11" i="9"/>
  <c r="BA11" i="9"/>
  <c r="AZ11" i="9"/>
  <c r="AY11" i="9"/>
  <c r="AX11" i="9"/>
  <c r="AW11" i="9"/>
  <c r="AV11" i="9"/>
  <c r="AU11" i="9"/>
  <c r="AT11" i="9"/>
  <c r="AS11" i="9"/>
  <c r="AR11" i="9"/>
  <c r="AQ11" i="9"/>
  <c r="AP11" i="9"/>
  <c r="AO11" i="9"/>
  <c r="DT10" i="9"/>
  <c r="DS10" i="9"/>
  <c r="DR10" i="9"/>
  <c r="DQ10" i="9"/>
  <c r="DP10" i="9"/>
  <c r="DO10" i="9"/>
  <c r="DN10" i="9"/>
  <c r="DM10" i="9"/>
  <c r="DL10" i="9"/>
  <c r="DK10" i="9"/>
  <c r="DJ10" i="9"/>
  <c r="DI10" i="9"/>
  <c r="DH10" i="9"/>
  <c r="DG10" i="9"/>
  <c r="DF10" i="9"/>
  <c r="DE10" i="9"/>
  <c r="DD10" i="9"/>
  <c r="DC10" i="9"/>
  <c r="DB10" i="9"/>
  <c r="DA10" i="9"/>
  <c r="CZ10" i="9"/>
  <c r="CY10" i="9"/>
  <c r="CX10" i="9"/>
  <c r="CW10" i="9"/>
  <c r="CV10" i="9"/>
  <c r="CU10" i="9"/>
  <c r="CT10" i="9"/>
  <c r="CS10" i="9"/>
  <c r="CR10" i="9"/>
  <c r="CQ10" i="9"/>
  <c r="CP10" i="9"/>
  <c r="CO10" i="9"/>
  <c r="CN10" i="9"/>
  <c r="CM10" i="9"/>
  <c r="CL10" i="9"/>
  <c r="CK10" i="9"/>
  <c r="CJ10" i="9"/>
  <c r="CI10" i="9"/>
  <c r="CH10" i="9"/>
  <c r="CG10" i="9"/>
  <c r="CF10" i="9"/>
  <c r="CE10" i="9"/>
  <c r="CD10" i="9"/>
  <c r="CC10" i="9"/>
  <c r="CB10" i="9"/>
  <c r="CA10" i="9"/>
  <c r="BZ10" i="9"/>
  <c r="BY10" i="9"/>
  <c r="BX10" i="9"/>
  <c r="BW10" i="9"/>
  <c r="BV10" i="9"/>
  <c r="BU10" i="9"/>
  <c r="BT10" i="9"/>
  <c r="BS10" i="9"/>
  <c r="BR10" i="9"/>
  <c r="BQ10" i="9"/>
  <c r="BP10" i="9"/>
  <c r="BO10" i="9"/>
  <c r="BN10" i="9"/>
  <c r="BM10" i="9"/>
  <c r="BL10" i="9"/>
  <c r="BK10" i="9"/>
  <c r="BJ10" i="9"/>
  <c r="BI10" i="9"/>
  <c r="BH10" i="9"/>
  <c r="BG10" i="9"/>
  <c r="BF10" i="9"/>
  <c r="BE10" i="9"/>
  <c r="BD10" i="9"/>
  <c r="BC10" i="9"/>
  <c r="BB10" i="9"/>
  <c r="BA10" i="9"/>
  <c r="AZ10" i="9"/>
  <c r="AY10" i="9"/>
  <c r="AX10" i="9"/>
  <c r="AW10" i="9"/>
  <c r="AV10" i="9"/>
  <c r="AU10" i="9"/>
  <c r="AT10" i="9"/>
  <c r="AS10" i="9"/>
  <c r="AR10" i="9"/>
  <c r="AQ10" i="9"/>
  <c r="AP10" i="9"/>
  <c r="AO10" i="9"/>
  <c r="DT9" i="9"/>
  <c r="DS9" i="9"/>
  <c r="DR9" i="9"/>
  <c r="DQ9" i="9"/>
  <c r="DP9" i="9"/>
  <c r="DO9" i="9"/>
  <c r="DN9" i="9"/>
  <c r="DM9" i="9"/>
  <c r="DL9" i="9"/>
  <c r="DK9" i="9"/>
  <c r="DJ9" i="9"/>
  <c r="DI9" i="9"/>
  <c r="DH9" i="9"/>
  <c r="DG9" i="9"/>
  <c r="DF9" i="9"/>
  <c r="DE9" i="9"/>
  <c r="DD9" i="9"/>
  <c r="DC9" i="9"/>
  <c r="DB9" i="9"/>
  <c r="DA9" i="9"/>
  <c r="CZ9" i="9"/>
  <c r="CY9" i="9"/>
  <c r="CX9" i="9"/>
  <c r="CW9" i="9"/>
  <c r="CV9" i="9"/>
  <c r="CU9" i="9"/>
  <c r="CT9" i="9"/>
  <c r="CS9" i="9"/>
  <c r="CR9" i="9"/>
  <c r="CQ9" i="9"/>
  <c r="CP9" i="9"/>
  <c r="CO9" i="9"/>
  <c r="CN9" i="9"/>
  <c r="CM9" i="9"/>
  <c r="CL9" i="9"/>
  <c r="CK9" i="9"/>
  <c r="CJ9" i="9"/>
  <c r="CI9" i="9"/>
  <c r="CH9" i="9"/>
  <c r="CG9" i="9"/>
  <c r="CF9" i="9"/>
  <c r="CE9" i="9"/>
  <c r="CD9" i="9"/>
  <c r="CC9" i="9"/>
  <c r="CB9" i="9"/>
  <c r="CA9" i="9"/>
  <c r="BZ9" i="9"/>
  <c r="BY9" i="9"/>
  <c r="BX9" i="9"/>
  <c r="BW9" i="9"/>
  <c r="BV9" i="9"/>
  <c r="BU9" i="9"/>
  <c r="BT9" i="9"/>
  <c r="BS9" i="9"/>
  <c r="BR9" i="9"/>
  <c r="BQ9" i="9"/>
  <c r="BP9" i="9"/>
  <c r="BO9" i="9"/>
  <c r="BN9" i="9"/>
  <c r="BM9" i="9"/>
  <c r="BL9" i="9"/>
  <c r="BK9" i="9"/>
  <c r="BJ9" i="9"/>
  <c r="BI9" i="9"/>
  <c r="BH9" i="9"/>
  <c r="BG9" i="9"/>
  <c r="BF9" i="9"/>
  <c r="BE9" i="9"/>
  <c r="BD9" i="9"/>
  <c r="BC9" i="9"/>
  <c r="BB9" i="9"/>
  <c r="BA9" i="9"/>
  <c r="AZ9" i="9"/>
  <c r="AY9" i="9"/>
  <c r="AX9" i="9"/>
  <c r="AW9" i="9"/>
  <c r="AV9" i="9"/>
  <c r="AU9" i="9"/>
  <c r="AT9" i="9"/>
  <c r="AS9" i="9"/>
  <c r="AR9" i="9"/>
  <c r="AQ9" i="9"/>
  <c r="AP9" i="9"/>
  <c r="AO9" i="9"/>
  <c r="DT8" i="9"/>
  <c r="DS8" i="9"/>
  <c r="DR8" i="9"/>
  <c r="DQ8" i="9"/>
  <c r="DP8" i="9"/>
  <c r="DO8" i="9"/>
  <c r="DN8" i="9"/>
  <c r="DM8" i="9"/>
  <c r="DL8" i="9"/>
  <c r="DK8" i="9"/>
  <c r="DJ8" i="9"/>
  <c r="DI8" i="9"/>
  <c r="DH8" i="9"/>
  <c r="DG8" i="9"/>
  <c r="DF8" i="9"/>
  <c r="DE8" i="9"/>
  <c r="DD8" i="9"/>
  <c r="DC8" i="9"/>
  <c r="DB8" i="9"/>
  <c r="DA8" i="9"/>
  <c r="CZ8" i="9"/>
  <c r="CY8" i="9"/>
  <c r="CX8" i="9"/>
  <c r="CW8" i="9"/>
  <c r="CV8" i="9"/>
  <c r="CU8" i="9"/>
  <c r="CT8" i="9"/>
  <c r="CS8" i="9"/>
  <c r="CR8" i="9"/>
  <c r="CQ8" i="9"/>
  <c r="CP8" i="9"/>
  <c r="CO8" i="9"/>
  <c r="CN8" i="9"/>
  <c r="CM8" i="9"/>
  <c r="CL8" i="9"/>
  <c r="CK8" i="9"/>
  <c r="CJ8" i="9"/>
  <c r="CI8" i="9"/>
  <c r="CH8" i="9"/>
  <c r="CG8" i="9"/>
  <c r="CF8" i="9"/>
  <c r="CE8" i="9"/>
  <c r="CD8" i="9"/>
  <c r="CC8" i="9"/>
  <c r="CB8" i="9"/>
  <c r="CA8" i="9"/>
  <c r="BZ8" i="9"/>
  <c r="BY8" i="9"/>
  <c r="BX8" i="9"/>
  <c r="BW8" i="9"/>
  <c r="BV8" i="9"/>
  <c r="BU8" i="9"/>
  <c r="BT8" i="9"/>
  <c r="BS8" i="9"/>
  <c r="BR8" i="9"/>
  <c r="BQ8" i="9"/>
  <c r="BP8" i="9"/>
  <c r="BO8" i="9"/>
  <c r="BN8" i="9"/>
  <c r="BM8" i="9"/>
  <c r="BL8" i="9"/>
  <c r="BK8" i="9"/>
  <c r="BJ8" i="9"/>
  <c r="BI8" i="9"/>
  <c r="BH8" i="9"/>
  <c r="BG8" i="9"/>
  <c r="BF8" i="9"/>
  <c r="BE8" i="9"/>
  <c r="BD8" i="9"/>
  <c r="BC8" i="9"/>
  <c r="BB8" i="9"/>
  <c r="BA8" i="9"/>
  <c r="AZ8" i="9"/>
  <c r="AY8" i="9"/>
  <c r="AX8" i="9"/>
  <c r="AW8" i="9"/>
  <c r="AV8" i="9"/>
  <c r="AU8" i="9"/>
  <c r="AT8" i="9"/>
  <c r="AS8" i="9"/>
  <c r="AR8" i="9"/>
  <c r="AQ8" i="9"/>
  <c r="AP8" i="9"/>
  <c r="AO8" i="9"/>
  <c r="DT7" i="9"/>
  <c r="DS7" i="9"/>
  <c r="DR7" i="9"/>
  <c r="DQ7" i="9"/>
  <c r="DP7" i="9"/>
  <c r="DO7" i="9"/>
  <c r="DN7" i="9"/>
  <c r="DM7" i="9"/>
  <c r="DL7" i="9"/>
  <c r="DK7" i="9"/>
  <c r="DJ7" i="9"/>
  <c r="DI7" i="9"/>
  <c r="DH7" i="9"/>
  <c r="DG7" i="9"/>
  <c r="DF7" i="9"/>
  <c r="DE7" i="9"/>
  <c r="DD7" i="9"/>
  <c r="DC7" i="9"/>
  <c r="DB7" i="9"/>
  <c r="DA7" i="9"/>
  <c r="CZ7" i="9"/>
  <c r="CY7" i="9"/>
  <c r="CX7" i="9"/>
  <c r="CW7" i="9"/>
  <c r="CV7" i="9"/>
  <c r="CU7" i="9"/>
  <c r="CT7" i="9"/>
  <c r="CS7" i="9"/>
  <c r="CR7" i="9"/>
  <c r="CQ7" i="9"/>
  <c r="CP7" i="9"/>
  <c r="CO7" i="9"/>
  <c r="CN7" i="9"/>
  <c r="CM7" i="9"/>
  <c r="CL7" i="9"/>
  <c r="CK7" i="9"/>
  <c r="CJ7" i="9"/>
  <c r="CI7" i="9"/>
  <c r="CH7" i="9"/>
  <c r="CG7" i="9"/>
  <c r="CF7" i="9"/>
  <c r="CE7" i="9"/>
  <c r="CD7" i="9"/>
  <c r="CC7" i="9"/>
  <c r="CB7" i="9"/>
  <c r="CA7" i="9"/>
  <c r="BZ7" i="9"/>
  <c r="BY7" i="9"/>
  <c r="BX7" i="9"/>
  <c r="BW7" i="9"/>
  <c r="BV7" i="9"/>
  <c r="BU7" i="9"/>
  <c r="BT7" i="9"/>
  <c r="BS7" i="9"/>
  <c r="BR7" i="9"/>
  <c r="BQ7" i="9"/>
  <c r="BP7" i="9"/>
  <c r="BO7" i="9"/>
  <c r="BN7" i="9"/>
  <c r="BM7" i="9"/>
  <c r="BL7" i="9"/>
  <c r="BK7" i="9"/>
  <c r="BJ7" i="9"/>
  <c r="BI7" i="9"/>
  <c r="BH7" i="9"/>
  <c r="BG7" i="9"/>
  <c r="BF7" i="9"/>
  <c r="BE7" i="9"/>
  <c r="BD7" i="9"/>
  <c r="BC7" i="9"/>
  <c r="BB7" i="9"/>
  <c r="BA7" i="9"/>
  <c r="AZ7" i="9"/>
  <c r="AY7" i="9"/>
  <c r="AX7" i="9"/>
  <c r="AW7" i="9"/>
  <c r="AV7" i="9"/>
  <c r="AU7" i="9"/>
  <c r="AT7" i="9"/>
  <c r="AS7" i="9"/>
  <c r="AR7" i="9"/>
  <c r="AQ7" i="9"/>
  <c r="AP7" i="9"/>
  <c r="AO7" i="9"/>
  <c r="DT6" i="9"/>
  <c r="DS6" i="9"/>
  <c r="DR6" i="9"/>
  <c r="DQ6" i="9"/>
  <c r="DP6" i="9"/>
  <c r="DO6" i="9"/>
  <c r="DN6" i="9"/>
  <c r="DM6" i="9"/>
  <c r="DL6" i="9"/>
  <c r="DK6" i="9"/>
  <c r="DJ6" i="9"/>
  <c r="DI6" i="9"/>
  <c r="DH6" i="9"/>
  <c r="DG6" i="9"/>
  <c r="DF6" i="9"/>
  <c r="DE6" i="9"/>
  <c r="DD6" i="9"/>
  <c r="DC6" i="9"/>
  <c r="DB6" i="9"/>
  <c r="DA6" i="9"/>
  <c r="CZ6" i="9"/>
  <c r="CY6" i="9"/>
  <c r="CX6" i="9"/>
  <c r="CW6" i="9"/>
  <c r="CV6" i="9"/>
  <c r="CU6" i="9"/>
  <c r="CT6" i="9"/>
  <c r="CS6" i="9"/>
  <c r="CR6" i="9"/>
  <c r="CQ6" i="9"/>
  <c r="CP6" i="9"/>
  <c r="CO6" i="9"/>
  <c r="CN6" i="9"/>
  <c r="CM6" i="9"/>
  <c r="CL6" i="9"/>
  <c r="CK6" i="9"/>
  <c r="CJ6" i="9"/>
  <c r="CI6" i="9"/>
  <c r="CH6" i="9"/>
  <c r="CG6" i="9"/>
  <c r="CF6" i="9"/>
  <c r="CE6" i="9"/>
  <c r="CD6" i="9"/>
  <c r="CC6" i="9"/>
  <c r="CB6" i="9"/>
  <c r="CA6" i="9"/>
  <c r="BZ6" i="9"/>
  <c r="BY6" i="9"/>
  <c r="BX6" i="9"/>
  <c r="BW6" i="9"/>
  <c r="BV6" i="9"/>
  <c r="BU6" i="9"/>
  <c r="BT6" i="9"/>
  <c r="BS6" i="9"/>
  <c r="BR6" i="9"/>
  <c r="BQ6" i="9"/>
  <c r="BP6" i="9"/>
  <c r="BO6" i="9"/>
  <c r="BN6" i="9"/>
  <c r="BM6" i="9"/>
  <c r="BL6" i="9"/>
  <c r="BK6" i="9"/>
  <c r="BJ6" i="9"/>
  <c r="BI6" i="9"/>
  <c r="BH6" i="9"/>
  <c r="BG6" i="9"/>
  <c r="BF6" i="9"/>
  <c r="BE6" i="9"/>
  <c r="BD6" i="9"/>
  <c r="BC6" i="9"/>
  <c r="BB6" i="9"/>
  <c r="BA6" i="9"/>
  <c r="AZ6" i="9"/>
  <c r="AY6" i="9"/>
  <c r="AX6" i="9"/>
  <c r="AW6" i="9"/>
  <c r="AV6" i="9"/>
  <c r="AU6" i="9"/>
  <c r="AT6" i="9"/>
  <c r="AS6" i="9"/>
  <c r="AR6" i="9"/>
  <c r="AQ6" i="9"/>
  <c r="AP6" i="9"/>
  <c r="AO6" i="9"/>
  <c r="DT5" i="9"/>
  <c r="DS5" i="9"/>
  <c r="DR5" i="9"/>
  <c r="DQ5" i="9"/>
  <c r="DP5" i="9"/>
  <c r="DO5" i="9"/>
  <c r="DN5" i="9"/>
  <c r="DM5" i="9"/>
  <c r="DL5" i="9"/>
  <c r="DK5" i="9"/>
  <c r="DJ5" i="9"/>
  <c r="DI5" i="9"/>
  <c r="DH5" i="9"/>
  <c r="DG5" i="9"/>
  <c r="DF5" i="9"/>
  <c r="DE5" i="9"/>
  <c r="DD5" i="9"/>
  <c r="DC5" i="9"/>
  <c r="DB5" i="9"/>
  <c r="DA5" i="9"/>
  <c r="CZ5" i="9"/>
  <c r="CY5" i="9"/>
  <c r="CX5" i="9"/>
  <c r="CW5" i="9"/>
  <c r="CV5" i="9"/>
  <c r="CU5" i="9"/>
  <c r="CT5" i="9"/>
  <c r="CS5" i="9"/>
  <c r="CR5" i="9"/>
  <c r="CQ5" i="9"/>
  <c r="CP5" i="9"/>
  <c r="CO5" i="9"/>
  <c r="CN5" i="9"/>
  <c r="CM5" i="9"/>
  <c r="CL5" i="9"/>
  <c r="CK5" i="9"/>
  <c r="CJ5" i="9"/>
  <c r="CI5" i="9"/>
  <c r="CH5" i="9"/>
  <c r="CG5" i="9"/>
  <c r="CF5" i="9"/>
  <c r="CE5" i="9"/>
  <c r="CD5" i="9"/>
  <c r="CC5" i="9"/>
  <c r="CB5" i="9"/>
  <c r="CA5" i="9"/>
  <c r="BZ5" i="9"/>
  <c r="BY5" i="9"/>
  <c r="BX5" i="9"/>
  <c r="BW5" i="9"/>
  <c r="BV5" i="9"/>
  <c r="BU5" i="9"/>
  <c r="BT5" i="9"/>
  <c r="BS5" i="9"/>
  <c r="BR5" i="9"/>
  <c r="BQ5" i="9"/>
  <c r="BP5" i="9"/>
  <c r="BO5" i="9"/>
  <c r="BN5" i="9"/>
  <c r="BM5" i="9"/>
  <c r="BL5" i="9"/>
  <c r="BK5" i="9"/>
  <c r="BJ5" i="9"/>
  <c r="BI5" i="9"/>
  <c r="BH5" i="9"/>
  <c r="BG5" i="9"/>
  <c r="BF5" i="9"/>
  <c r="BE5" i="9"/>
  <c r="BD5" i="9"/>
  <c r="BC5" i="9"/>
  <c r="BB5" i="9"/>
  <c r="BA5" i="9"/>
  <c r="AZ5" i="9"/>
  <c r="AY5" i="9"/>
  <c r="AX5" i="9"/>
  <c r="AW5" i="9"/>
  <c r="AV5" i="9"/>
  <c r="AU5" i="9"/>
  <c r="AT5" i="9"/>
  <c r="AS5" i="9"/>
  <c r="AR5" i="9"/>
  <c r="AQ5" i="9"/>
  <c r="AP5" i="9"/>
  <c r="AO5" i="9"/>
  <c r="DT4" i="9"/>
  <c r="DS4" i="9"/>
  <c r="DR4" i="9"/>
  <c r="DQ4" i="9"/>
  <c r="DP4" i="9"/>
  <c r="DO4" i="9"/>
  <c r="DN4" i="9"/>
  <c r="DM4" i="9"/>
  <c r="DL4" i="9"/>
  <c r="DK4" i="9"/>
  <c r="DJ4" i="9"/>
  <c r="DI4" i="9"/>
  <c r="DH4" i="9"/>
  <c r="DG4" i="9"/>
  <c r="DF4" i="9"/>
  <c r="DE4" i="9"/>
  <c r="DD4" i="9"/>
  <c r="DC4" i="9"/>
  <c r="DB4" i="9"/>
  <c r="DA4" i="9"/>
  <c r="CZ4" i="9"/>
  <c r="CY4" i="9"/>
  <c r="CX4" i="9"/>
  <c r="CW4" i="9"/>
  <c r="CV4" i="9"/>
  <c r="CU4" i="9"/>
  <c r="CT4" i="9"/>
  <c r="CS4" i="9"/>
  <c r="CR4" i="9"/>
  <c r="CQ4" i="9"/>
  <c r="CP4" i="9"/>
  <c r="CO4" i="9"/>
  <c r="CN4" i="9"/>
  <c r="CM4" i="9"/>
  <c r="CL4" i="9"/>
  <c r="CK4" i="9"/>
  <c r="CJ4" i="9"/>
  <c r="CI4" i="9"/>
  <c r="CH4" i="9"/>
  <c r="CG4" i="9"/>
  <c r="CF4" i="9"/>
  <c r="CE4" i="9"/>
  <c r="CD4" i="9"/>
  <c r="CC4" i="9"/>
  <c r="CB4" i="9"/>
  <c r="CA4" i="9"/>
  <c r="BZ4" i="9"/>
  <c r="BY4" i="9"/>
  <c r="BX4" i="9"/>
  <c r="BW4" i="9"/>
  <c r="BV4" i="9"/>
  <c r="BU4" i="9"/>
  <c r="BT4" i="9"/>
  <c r="BS4" i="9"/>
  <c r="BR4" i="9"/>
  <c r="BQ4" i="9"/>
  <c r="BP4" i="9"/>
  <c r="BO4" i="9"/>
  <c r="BN4" i="9"/>
  <c r="BM4" i="9"/>
  <c r="BL4" i="9"/>
  <c r="BK4" i="9"/>
  <c r="BJ4" i="9"/>
  <c r="BI4" i="9"/>
  <c r="BH4" i="9"/>
  <c r="BG4" i="9"/>
  <c r="BF4" i="9"/>
  <c r="BE4" i="9"/>
  <c r="BD4" i="9"/>
  <c r="BC4" i="9"/>
  <c r="BB4" i="9"/>
  <c r="BA4" i="9"/>
  <c r="AZ4" i="9"/>
  <c r="AY4" i="9"/>
  <c r="AX4" i="9"/>
  <c r="AW4" i="9"/>
  <c r="AV4" i="9"/>
  <c r="AU4" i="9"/>
  <c r="AT4" i="9"/>
  <c r="AS4" i="9"/>
  <c r="AR4" i="9"/>
  <c r="AQ4" i="9"/>
  <c r="AP4" i="9"/>
  <c r="AO4" i="9"/>
  <c r="DT3" i="9"/>
  <c r="DS3" i="9"/>
  <c r="DR3" i="9"/>
  <c r="DQ3" i="9"/>
  <c r="DP3" i="9"/>
  <c r="DO3" i="9"/>
  <c r="DN3" i="9"/>
  <c r="DM3" i="9"/>
  <c r="DL3" i="9"/>
  <c r="DK3" i="9"/>
  <c r="DJ3" i="9"/>
  <c r="DI3" i="9"/>
  <c r="DH3" i="9"/>
  <c r="DG3" i="9"/>
  <c r="DF3" i="9"/>
  <c r="DE3" i="9"/>
  <c r="DD3" i="9"/>
  <c r="DC3" i="9"/>
  <c r="DB3" i="9"/>
  <c r="DA3" i="9"/>
  <c r="CZ3" i="9"/>
  <c r="CY3" i="9"/>
  <c r="CX3" i="9"/>
  <c r="CW3" i="9"/>
  <c r="CV3" i="9"/>
  <c r="CU3" i="9"/>
  <c r="CT3" i="9"/>
  <c r="CS3" i="9"/>
  <c r="CR3" i="9"/>
  <c r="CQ3" i="9"/>
  <c r="CP3" i="9"/>
  <c r="CO3" i="9"/>
  <c r="CN3" i="9"/>
  <c r="CM3" i="9"/>
  <c r="CL3" i="9"/>
  <c r="CK3" i="9"/>
  <c r="CJ3" i="9"/>
  <c r="CI3" i="9"/>
  <c r="CH3" i="9"/>
  <c r="CG3" i="9"/>
  <c r="CF3" i="9"/>
  <c r="CE3" i="9"/>
  <c r="CD3" i="9"/>
  <c r="CC3" i="9"/>
  <c r="CB3" i="9"/>
  <c r="CA3" i="9"/>
  <c r="BZ3" i="9"/>
  <c r="BY3" i="9"/>
  <c r="BX3" i="9"/>
  <c r="BW3" i="9"/>
  <c r="BV3" i="9"/>
  <c r="BU3" i="9"/>
  <c r="BT3" i="9"/>
  <c r="BS3" i="9"/>
  <c r="BR3" i="9"/>
  <c r="BQ3" i="9"/>
  <c r="BP3" i="9"/>
  <c r="BO3" i="9"/>
  <c r="BN3" i="9"/>
  <c r="BM3" i="9"/>
  <c r="BL3" i="9"/>
  <c r="BK3" i="9"/>
  <c r="BJ3" i="9"/>
  <c r="BI3" i="9"/>
  <c r="BH3" i="9"/>
  <c r="BG3" i="9"/>
  <c r="BF3" i="9"/>
  <c r="BE3" i="9"/>
  <c r="BD3" i="9"/>
  <c r="BC3" i="9"/>
  <c r="BB3" i="9"/>
  <c r="BA3" i="9"/>
  <c r="AZ3" i="9"/>
  <c r="AY3" i="9"/>
  <c r="AX3" i="9"/>
  <c r="AW3" i="9"/>
  <c r="AV3" i="9"/>
  <c r="AU3" i="9"/>
  <c r="AT3" i="9"/>
  <c r="AS3" i="9"/>
  <c r="AR3" i="9"/>
  <c r="AQ3" i="9"/>
  <c r="AP3" i="9"/>
  <c r="AO3" i="9"/>
  <c r="DT1" i="9"/>
  <c r="DS1" i="9"/>
  <c r="DR1" i="9"/>
  <c r="DQ1" i="9"/>
  <c r="DP1" i="9"/>
  <c r="DO1" i="9"/>
  <c r="DN1" i="9"/>
  <c r="DM1" i="9"/>
  <c r="DL1" i="9"/>
  <c r="DK1" i="9"/>
  <c r="DJ1" i="9"/>
  <c r="DI1" i="9"/>
  <c r="DH1" i="9"/>
  <c r="DG1" i="9"/>
  <c r="DF1" i="9"/>
  <c r="DE1" i="9"/>
  <c r="DD1" i="9"/>
  <c r="DC1" i="9"/>
  <c r="DB1" i="9"/>
  <c r="DA1" i="9"/>
  <c r="CZ1" i="9"/>
  <c r="CY1" i="9"/>
  <c r="CX1" i="9"/>
  <c r="CW1" i="9"/>
  <c r="CV1" i="9"/>
  <c r="CU1" i="9"/>
  <c r="CT1" i="9"/>
  <c r="CS1" i="9"/>
  <c r="CR1" i="9"/>
  <c r="CQ1" i="9"/>
  <c r="CP1" i="9"/>
  <c r="CO1" i="9"/>
  <c r="CN1" i="9"/>
  <c r="CM1" i="9"/>
  <c r="CL1" i="9"/>
  <c r="CK1" i="9"/>
  <c r="CJ1" i="9"/>
  <c r="CI1" i="9"/>
  <c r="CH1" i="9"/>
  <c r="CG1" i="9"/>
  <c r="CF1" i="9"/>
  <c r="CE1" i="9"/>
  <c r="CD1" i="9"/>
  <c r="CC1" i="9"/>
  <c r="CB1" i="9"/>
  <c r="CA1" i="9"/>
  <c r="BZ1" i="9"/>
  <c r="BY1" i="9"/>
  <c r="BX1" i="9"/>
  <c r="BW1" i="9"/>
  <c r="BV1" i="9"/>
  <c r="BU1" i="9"/>
  <c r="BT1" i="9"/>
  <c r="BS1" i="9"/>
  <c r="BR1" i="9"/>
  <c r="BQ1" i="9"/>
  <c r="BP1" i="9"/>
  <c r="BO1" i="9"/>
  <c r="BN1" i="9"/>
  <c r="BM1" i="9"/>
  <c r="BL1" i="9"/>
  <c r="BK1" i="9"/>
  <c r="BJ1" i="9"/>
  <c r="BI1" i="9"/>
  <c r="BH1" i="9"/>
  <c r="BG1" i="9"/>
  <c r="BF1" i="9"/>
  <c r="BE1" i="9"/>
  <c r="BD1" i="9"/>
  <c r="BC1" i="9"/>
  <c r="BB1" i="9"/>
  <c r="BA1" i="9"/>
  <c r="AZ1" i="9"/>
  <c r="AY1" i="9"/>
  <c r="AX1" i="9"/>
  <c r="AW1" i="9"/>
  <c r="AV1" i="9"/>
  <c r="AU1" i="9"/>
  <c r="AT1" i="9"/>
  <c r="AS1" i="9"/>
  <c r="AR1" i="9"/>
  <c r="AQ1" i="9"/>
  <c r="AP1" i="9"/>
  <c r="AO1" i="9"/>
  <c r="DT19" i="8"/>
  <c r="DS19" i="8"/>
  <c r="DR19" i="8"/>
  <c r="DQ19" i="8"/>
  <c r="DP19" i="8"/>
  <c r="DO19" i="8"/>
  <c r="DN19" i="8"/>
  <c r="DM19" i="8"/>
  <c r="DL19" i="8"/>
  <c r="DK19" i="8"/>
  <c r="DJ19" i="8"/>
  <c r="DI19" i="8"/>
  <c r="DH19" i="8"/>
  <c r="DG19" i="8"/>
  <c r="DF19" i="8"/>
  <c r="DE19" i="8"/>
  <c r="DD19" i="8"/>
  <c r="DC19" i="8"/>
  <c r="DB19" i="8"/>
  <c r="DA19" i="8"/>
  <c r="CZ19" i="8"/>
  <c r="CY19" i="8"/>
  <c r="CX19" i="8"/>
  <c r="CW19" i="8"/>
  <c r="CV19" i="8"/>
  <c r="CU19" i="8"/>
  <c r="CT19" i="8"/>
  <c r="CS19" i="8"/>
  <c r="CR19" i="8"/>
  <c r="CQ19" i="8"/>
  <c r="CP19" i="8"/>
  <c r="CO19" i="8"/>
  <c r="CN19" i="8"/>
  <c r="CM19" i="8"/>
  <c r="CL19" i="8"/>
  <c r="CK19" i="8"/>
  <c r="CJ19" i="8"/>
  <c r="CI19" i="8"/>
  <c r="CH19" i="8"/>
  <c r="CG19" i="8"/>
  <c r="CF19" i="8"/>
  <c r="CE19" i="8"/>
  <c r="CD19" i="8"/>
  <c r="CC19" i="8"/>
  <c r="CB19" i="8"/>
  <c r="CA19" i="8"/>
  <c r="BZ19" i="8"/>
  <c r="BY19" i="8"/>
  <c r="BX19" i="8"/>
  <c r="BW19" i="8"/>
  <c r="BV19" i="8"/>
  <c r="BU19" i="8"/>
  <c r="BT19" i="8"/>
  <c r="BS19" i="8"/>
  <c r="BR19" i="8"/>
  <c r="BQ19" i="8"/>
  <c r="BP19" i="8"/>
  <c r="BO19" i="8"/>
  <c r="BN19" i="8"/>
  <c r="BM19" i="8"/>
  <c r="BL19" i="8"/>
  <c r="BK19" i="8"/>
  <c r="BJ19" i="8"/>
  <c r="BI19" i="8"/>
  <c r="BH19" i="8"/>
  <c r="BG19" i="8"/>
  <c r="BF19" i="8"/>
  <c r="BE19" i="8"/>
  <c r="BD19" i="8"/>
  <c r="BC19" i="8"/>
  <c r="BB19" i="8"/>
  <c r="BA19" i="8"/>
  <c r="AZ19" i="8"/>
  <c r="AY19" i="8"/>
  <c r="AX19" i="8"/>
  <c r="AW19" i="8"/>
  <c r="AV19" i="8"/>
  <c r="AU19" i="8"/>
  <c r="AT19" i="8"/>
  <c r="AS19" i="8"/>
  <c r="AR19" i="8"/>
  <c r="AQ19" i="8"/>
  <c r="AP19" i="8"/>
  <c r="DT18" i="8"/>
  <c r="DS18" i="8"/>
  <c r="DR18" i="8"/>
  <c r="DQ18" i="8"/>
  <c r="DP18" i="8"/>
  <c r="DO18" i="8"/>
  <c r="DN18" i="8"/>
  <c r="DM18" i="8"/>
  <c r="DL18" i="8"/>
  <c r="DK18" i="8"/>
  <c r="DJ18" i="8"/>
  <c r="DI18" i="8"/>
  <c r="DH18" i="8"/>
  <c r="DG18" i="8"/>
  <c r="DF18" i="8"/>
  <c r="DE18" i="8"/>
  <c r="DD18" i="8"/>
  <c r="DC18" i="8"/>
  <c r="DB18" i="8"/>
  <c r="DA18" i="8"/>
  <c r="CZ18" i="8"/>
  <c r="CY18" i="8"/>
  <c r="CX18" i="8"/>
  <c r="CW18" i="8"/>
  <c r="CV18" i="8"/>
  <c r="CU18" i="8"/>
  <c r="CT18" i="8"/>
  <c r="CS18" i="8"/>
  <c r="CR18" i="8"/>
  <c r="CQ18" i="8"/>
  <c r="CP18" i="8"/>
  <c r="CO18" i="8"/>
  <c r="CN18" i="8"/>
  <c r="CM18" i="8"/>
  <c r="CL18" i="8"/>
  <c r="CK18" i="8"/>
  <c r="CJ18" i="8"/>
  <c r="CI18" i="8"/>
  <c r="CH18" i="8"/>
  <c r="CG18" i="8"/>
  <c r="CF18" i="8"/>
  <c r="CE18" i="8"/>
  <c r="CD18" i="8"/>
  <c r="CC18" i="8"/>
  <c r="CB18" i="8"/>
  <c r="CA18" i="8"/>
  <c r="BZ18" i="8"/>
  <c r="BY18" i="8"/>
  <c r="BX18" i="8"/>
  <c r="BW18" i="8"/>
  <c r="BV18" i="8"/>
  <c r="BU18" i="8"/>
  <c r="BT18" i="8"/>
  <c r="BS18" i="8"/>
  <c r="BR18" i="8"/>
  <c r="BQ18" i="8"/>
  <c r="BP18" i="8"/>
  <c r="BO18" i="8"/>
  <c r="BN18" i="8"/>
  <c r="BM18" i="8"/>
  <c r="BL18" i="8"/>
  <c r="BK18" i="8"/>
  <c r="BJ18" i="8"/>
  <c r="BI18" i="8"/>
  <c r="BH18" i="8"/>
  <c r="BG18" i="8"/>
  <c r="BF18" i="8"/>
  <c r="BE18" i="8"/>
  <c r="BD18" i="8"/>
  <c r="BC18" i="8"/>
  <c r="BB18" i="8"/>
  <c r="BA18" i="8"/>
  <c r="AZ18" i="8"/>
  <c r="AY18" i="8"/>
  <c r="AX18" i="8"/>
  <c r="AW18" i="8"/>
  <c r="AV18" i="8"/>
  <c r="AU18" i="8"/>
  <c r="AT18" i="8"/>
  <c r="AS18" i="8"/>
  <c r="AR18" i="8"/>
  <c r="AQ18" i="8"/>
  <c r="AP18" i="8"/>
  <c r="DT17" i="8"/>
  <c r="DS17" i="8"/>
  <c r="DR17" i="8"/>
  <c r="DQ17" i="8"/>
  <c r="DP17" i="8"/>
  <c r="DO17" i="8"/>
  <c r="DN17" i="8"/>
  <c r="DM17" i="8"/>
  <c r="DL17" i="8"/>
  <c r="DK17" i="8"/>
  <c r="DJ17" i="8"/>
  <c r="DI17" i="8"/>
  <c r="DH17" i="8"/>
  <c r="DG17" i="8"/>
  <c r="DF17" i="8"/>
  <c r="DE17" i="8"/>
  <c r="DD17" i="8"/>
  <c r="DC17" i="8"/>
  <c r="DB17" i="8"/>
  <c r="DA17" i="8"/>
  <c r="CZ17" i="8"/>
  <c r="CY17" i="8"/>
  <c r="CX17" i="8"/>
  <c r="CW17" i="8"/>
  <c r="CV17" i="8"/>
  <c r="CU17" i="8"/>
  <c r="CT17" i="8"/>
  <c r="CS17" i="8"/>
  <c r="CR17" i="8"/>
  <c r="CQ17" i="8"/>
  <c r="CP17" i="8"/>
  <c r="CO17" i="8"/>
  <c r="CN17" i="8"/>
  <c r="CM17" i="8"/>
  <c r="CL17" i="8"/>
  <c r="CK17" i="8"/>
  <c r="CJ17" i="8"/>
  <c r="CI17" i="8"/>
  <c r="CH17" i="8"/>
  <c r="CG17" i="8"/>
  <c r="CF17" i="8"/>
  <c r="CE17" i="8"/>
  <c r="CD17" i="8"/>
  <c r="CC17" i="8"/>
  <c r="CB17" i="8"/>
  <c r="CA17" i="8"/>
  <c r="BZ17" i="8"/>
  <c r="BY17" i="8"/>
  <c r="BX17" i="8"/>
  <c r="BW17" i="8"/>
  <c r="BV17" i="8"/>
  <c r="BU17" i="8"/>
  <c r="BT17" i="8"/>
  <c r="BS17" i="8"/>
  <c r="BR17" i="8"/>
  <c r="BQ17" i="8"/>
  <c r="BP17" i="8"/>
  <c r="BO17" i="8"/>
  <c r="BN17" i="8"/>
  <c r="BM17" i="8"/>
  <c r="BL17" i="8"/>
  <c r="BK17" i="8"/>
  <c r="BJ17" i="8"/>
  <c r="BI17" i="8"/>
  <c r="BH17" i="8"/>
  <c r="BG17" i="8"/>
  <c r="BF17" i="8"/>
  <c r="BE17" i="8"/>
  <c r="BD17" i="8"/>
  <c r="BC17" i="8"/>
  <c r="BB17" i="8"/>
  <c r="BA17" i="8"/>
  <c r="AZ17" i="8"/>
  <c r="AY17" i="8"/>
  <c r="AX17" i="8"/>
  <c r="AW17" i="8"/>
  <c r="AV17" i="8"/>
  <c r="AU17" i="8"/>
  <c r="AT17" i="8"/>
  <c r="AS17" i="8"/>
  <c r="AR17" i="8"/>
  <c r="AQ17" i="8"/>
  <c r="AP17" i="8"/>
  <c r="DT14" i="8"/>
  <c r="DS14" i="8"/>
  <c r="DR14" i="8"/>
  <c r="DQ14" i="8"/>
  <c r="DP14" i="8"/>
  <c r="DO14" i="8"/>
  <c r="DN14" i="8"/>
  <c r="DM14" i="8"/>
  <c r="DL14" i="8"/>
  <c r="DK14" i="8"/>
  <c r="DJ14" i="8"/>
  <c r="DI14" i="8"/>
  <c r="DH14" i="8"/>
  <c r="DG14" i="8"/>
  <c r="DF14" i="8"/>
  <c r="DE14" i="8"/>
  <c r="DD14" i="8"/>
  <c r="DC14" i="8"/>
  <c r="DB14" i="8"/>
  <c r="DA14" i="8"/>
  <c r="CZ14" i="8"/>
  <c r="CY14" i="8"/>
  <c r="CX14" i="8"/>
  <c r="CW14" i="8"/>
  <c r="CV14" i="8"/>
  <c r="CU14" i="8"/>
  <c r="CT14" i="8"/>
  <c r="CS14" i="8"/>
  <c r="CR14" i="8"/>
  <c r="CQ14" i="8"/>
  <c r="CP14" i="8"/>
  <c r="CO14" i="8"/>
  <c r="CN14" i="8"/>
  <c r="CM14" i="8"/>
  <c r="CL14" i="8"/>
  <c r="CK14" i="8"/>
  <c r="CJ14" i="8"/>
  <c r="CI14" i="8"/>
  <c r="CH14" i="8"/>
  <c r="CG14" i="8"/>
  <c r="CF14" i="8"/>
  <c r="CE14" i="8"/>
  <c r="CD14" i="8"/>
  <c r="CC14" i="8"/>
  <c r="CB14" i="8"/>
  <c r="CA14" i="8"/>
  <c r="BZ14" i="8"/>
  <c r="BY14" i="8"/>
  <c r="BX14" i="8"/>
  <c r="BW14" i="8"/>
  <c r="BV14" i="8"/>
  <c r="BU14" i="8"/>
  <c r="BT14" i="8"/>
  <c r="BS14" i="8"/>
  <c r="BR14" i="8"/>
  <c r="BQ14" i="8"/>
  <c r="BP14" i="8"/>
  <c r="BO14" i="8"/>
  <c r="BN14" i="8"/>
  <c r="BM14" i="8"/>
  <c r="BL14" i="8"/>
  <c r="BK14" i="8"/>
  <c r="BJ14" i="8"/>
  <c r="BI14" i="8"/>
  <c r="BH14" i="8"/>
  <c r="BG14" i="8"/>
  <c r="BF14" i="8"/>
  <c r="BE14" i="8"/>
  <c r="BD14" i="8"/>
  <c r="BC14" i="8"/>
  <c r="BB14" i="8"/>
  <c r="BA14" i="8"/>
  <c r="AZ14" i="8"/>
  <c r="AY14" i="8"/>
  <c r="AX14" i="8"/>
  <c r="AW14" i="8"/>
  <c r="AV14" i="8"/>
  <c r="AU14" i="8"/>
  <c r="AT14" i="8"/>
  <c r="AS14" i="8"/>
  <c r="AR14" i="8"/>
  <c r="AQ14" i="8"/>
  <c r="AP14" i="8"/>
  <c r="DT13" i="8"/>
  <c r="DS13" i="8"/>
  <c r="DR13" i="8"/>
  <c r="DQ13" i="8"/>
  <c r="DP13" i="8"/>
  <c r="DO13" i="8"/>
  <c r="DN13" i="8"/>
  <c r="DM13" i="8"/>
  <c r="DL13" i="8"/>
  <c r="DK13" i="8"/>
  <c r="DJ13" i="8"/>
  <c r="DI13" i="8"/>
  <c r="DH13" i="8"/>
  <c r="DG13" i="8"/>
  <c r="DF13" i="8"/>
  <c r="DE13" i="8"/>
  <c r="DD13" i="8"/>
  <c r="DC13" i="8"/>
  <c r="DB13" i="8"/>
  <c r="DA13" i="8"/>
  <c r="CZ13" i="8"/>
  <c r="CY13" i="8"/>
  <c r="CX13" i="8"/>
  <c r="CW13" i="8"/>
  <c r="CV13" i="8"/>
  <c r="CU13" i="8"/>
  <c r="CT13" i="8"/>
  <c r="CS13" i="8"/>
  <c r="CR13" i="8"/>
  <c r="CQ13" i="8"/>
  <c r="CP13" i="8"/>
  <c r="CO13" i="8"/>
  <c r="CN13" i="8"/>
  <c r="CM13" i="8"/>
  <c r="CL13" i="8"/>
  <c r="CK13" i="8"/>
  <c r="CJ13" i="8"/>
  <c r="CI13" i="8"/>
  <c r="CH13" i="8"/>
  <c r="CG13" i="8"/>
  <c r="CF13" i="8"/>
  <c r="CE13" i="8"/>
  <c r="CD13" i="8"/>
  <c r="CC13" i="8"/>
  <c r="CB13" i="8"/>
  <c r="CA13" i="8"/>
  <c r="BZ13" i="8"/>
  <c r="BY13" i="8"/>
  <c r="BX13" i="8"/>
  <c r="BW13" i="8"/>
  <c r="BV13" i="8"/>
  <c r="BU13" i="8"/>
  <c r="BT13" i="8"/>
  <c r="BS13" i="8"/>
  <c r="BR13" i="8"/>
  <c r="BQ13" i="8"/>
  <c r="BP13" i="8"/>
  <c r="BO13" i="8"/>
  <c r="BN13" i="8"/>
  <c r="BM13" i="8"/>
  <c r="BL13" i="8"/>
  <c r="BK13" i="8"/>
  <c r="BJ13" i="8"/>
  <c r="BI13" i="8"/>
  <c r="BH13" i="8"/>
  <c r="BG13" i="8"/>
  <c r="BF13" i="8"/>
  <c r="BE13" i="8"/>
  <c r="BD13" i="8"/>
  <c r="BC13" i="8"/>
  <c r="BB13" i="8"/>
  <c r="BA13" i="8"/>
  <c r="AZ13" i="8"/>
  <c r="AY13" i="8"/>
  <c r="AX13" i="8"/>
  <c r="AW13" i="8"/>
  <c r="AV13" i="8"/>
  <c r="AU13" i="8"/>
  <c r="AT13" i="8"/>
  <c r="AS13" i="8"/>
  <c r="AR13" i="8"/>
  <c r="AQ13" i="8"/>
  <c r="AP13" i="8"/>
  <c r="DT12" i="8"/>
  <c r="DS12" i="8"/>
  <c r="DR12" i="8"/>
  <c r="DQ12" i="8"/>
  <c r="DP12" i="8"/>
  <c r="DO12" i="8"/>
  <c r="DN12" i="8"/>
  <c r="DM12" i="8"/>
  <c r="DL12" i="8"/>
  <c r="DK12" i="8"/>
  <c r="DJ12" i="8"/>
  <c r="DI12" i="8"/>
  <c r="DH12" i="8"/>
  <c r="DG12" i="8"/>
  <c r="DF12" i="8"/>
  <c r="DE12" i="8"/>
  <c r="DD12" i="8"/>
  <c r="DC12" i="8"/>
  <c r="DB12" i="8"/>
  <c r="DA12" i="8"/>
  <c r="CZ12" i="8"/>
  <c r="CY12" i="8"/>
  <c r="CX12" i="8"/>
  <c r="CW12" i="8"/>
  <c r="CV12" i="8"/>
  <c r="CU12" i="8"/>
  <c r="CT12" i="8"/>
  <c r="CS12" i="8"/>
  <c r="CR12" i="8"/>
  <c r="CQ12" i="8"/>
  <c r="CP12" i="8"/>
  <c r="CO12" i="8"/>
  <c r="CN12" i="8"/>
  <c r="CM12" i="8"/>
  <c r="CL12" i="8"/>
  <c r="CK12" i="8"/>
  <c r="CJ12" i="8"/>
  <c r="CI12" i="8"/>
  <c r="CH12" i="8"/>
  <c r="CG12" i="8"/>
  <c r="CF12" i="8"/>
  <c r="CE12" i="8"/>
  <c r="CD12" i="8"/>
  <c r="CC12" i="8"/>
  <c r="CB12" i="8"/>
  <c r="CA12" i="8"/>
  <c r="BZ12" i="8"/>
  <c r="BY12" i="8"/>
  <c r="BX12" i="8"/>
  <c r="BW12" i="8"/>
  <c r="BV12" i="8"/>
  <c r="BU12" i="8"/>
  <c r="BT12" i="8"/>
  <c r="BS12" i="8"/>
  <c r="BR12" i="8"/>
  <c r="BQ12" i="8"/>
  <c r="BP12" i="8"/>
  <c r="BO12" i="8"/>
  <c r="BN12" i="8"/>
  <c r="BM12" i="8"/>
  <c r="BL12" i="8"/>
  <c r="BK12" i="8"/>
  <c r="BJ12" i="8"/>
  <c r="BI12" i="8"/>
  <c r="BH12" i="8"/>
  <c r="BG12" i="8"/>
  <c r="BF12" i="8"/>
  <c r="BE12" i="8"/>
  <c r="BD12" i="8"/>
  <c r="BC12" i="8"/>
  <c r="BB12" i="8"/>
  <c r="BA12" i="8"/>
  <c r="AZ12" i="8"/>
  <c r="AY12" i="8"/>
  <c r="AX12" i="8"/>
  <c r="AW12" i="8"/>
  <c r="AV12" i="8"/>
  <c r="AU12" i="8"/>
  <c r="AT12" i="8"/>
  <c r="AS12" i="8"/>
  <c r="AR12" i="8"/>
  <c r="AQ12" i="8"/>
  <c r="AP12" i="8"/>
  <c r="DT10" i="8"/>
  <c r="DS10" i="8"/>
  <c r="DR10" i="8"/>
  <c r="DQ10" i="8"/>
  <c r="DP10" i="8"/>
  <c r="DO10" i="8"/>
  <c r="DN10" i="8"/>
  <c r="DM10" i="8"/>
  <c r="DL10" i="8"/>
  <c r="DK10" i="8"/>
  <c r="DJ10" i="8"/>
  <c r="DI10" i="8"/>
  <c r="DH10" i="8"/>
  <c r="DG10" i="8"/>
  <c r="DF10" i="8"/>
  <c r="DE10" i="8"/>
  <c r="DD10" i="8"/>
  <c r="DC10" i="8"/>
  <c r="DB10" i="8"/>
  <c r="DA10" i="8"/>
  <c r="CZ10" i="8"/>
  <c r="CY10" i="8"/>
  <c r="CX10" i="8"/>
  <c r="CW10" i="8"/>
  <c r="CV10" i="8"/>
  <c r="CU10" i="8"/>
  <c r="CT10" i="8"/>
  <c r="CS10" i="8"/>
  <c r="CR10" i="8"/>
  <c r="CQ10" i="8"/>
  <c r="CP10" i="8"/>
  <c r="CO10" i="8"/>
  <c r="CN10" i="8"/>
  <c r="CM10" i="8"/>
  <c r="CL10" i="8"/>
  <c r="CK10" i="8"/>
  <c r="CJ10" i="8"/>
  <c r="CI10" i="8"/>
  <c r="CH10" i="8"/>
  <c r="CG10" i="8"/>
  <c r="CF10" i="8"/>
  <c r="CE10" i="8"/>
  <c r="CD10" i="8"/>
  <c r="CC10" i="8"/>
  <c r="CB10" i="8"/>
  <c r="CA10" i="8"/>
  <c r="BZ10" i="8"/>
  <c r="BY10" i="8"/>
  <c r="BX10" i="8"/>
  <c r="BW10" i="8"/>
  <c r="BV10" i="8"/>
  <c r="BU10" i="8"/>
  <c r="BT10" i="8"/>
  <c r="BS10" i="8"/>
  <c r="BR10" i="8"/>
  <c r="BQ10" i="8"/>
  <c r="BP10" i="8"/>
  <c r="BO10" i="8"/>
  <c r="BN10" i="8"/>
  <c r="BM10" i="8"/>
  <c r="BL10" i="8"/>
  <c r="BK10" i="8"/>
  <c r="BJ10" i="8"/>
  <c r="BI10" i="8"/>
  <c r="BH10" i="8"/>
  <c r="BG10" i="8"/>
  <c r="BF10" i="8"/>
  <c r="BE10" i="8"/>
  <c r="BD10" i="8"/>
  <c r="BC10" i="8"/>
  <c r="BB10" i="8"/>
  <c r="BA10" i="8"/>
  <c r="AZ10" i="8"/>
  <c r="AY10" i="8"/>
  <c r="AX10" i="8"/>
  <c r="AW10" i="8"/>
  <c r="AV10" i="8"/>
  <c r="AU10" i="8"/>
  <c r="AT10" i="8"/>
  <c r="AS10" i="8"/>
  <c r="AR10" i="8"/>
  <c r="AQ10" i="8"/>
  <c r="AP10" i="8"/>
  <c r="DT9" i="8"/>
  <c r="DS9" i="8"/>
  <c r="DR9" i="8"/>
  <c r="DQ9" i="8"/>
  <c r="DP9" i="8"/>
  <c r="DO9" i="8"/>
  <c r="DN9" i="8"/>
  <c r="DM9" i="8"/>
  <c r="DL9" i="8"/>
  <c r="DK9" i="8"/>
  <c r="DJ9" i="8"/>
  <c r="DI9" i="8"/>
  <c r="DH9" i="8"/>
  <c r="DG9" i="8"/>
  <c r="DF9" i="8"/>
  <c r="DE9" i="8"/>
  <c r="DD9" i="8"/>
  <c r="DC9" i="8"/>
  <c r="DB9" i="8"/>
  <c r="DA9" i="8"/>
  <c r="CZ9" i="8"/>
  <c r="CY9" i="8"/>
  <c r="CX9" i="8"/>
  <c r="CW9" i="8"/>
  <c r="CV9" i="8"/>
  <c r="CU9" i="8"/>
  <c r="CT9" i="8"/>
  <c r="CS9" i="8"/>
  <c r="CR9" i="8"/>
  <c r="CQ9" i="8"/>
  <c r="CP9" i="8"/>
  <c r="CO9" i="8"/>
  <c r="CN9" i="8"/>
  <c r="CM9" i="8"/>
  <c r="CL9" i="8"/>
  <c r="CK9" i="8"/>
  <c r="CJ9" i="8"/>
  <c r="CI9" i="8"/>
  <c r="CH9" i="8"/>
  <c r="CG9" i="8"/>
  <c r="CF9" i="8"/>
  <c r="CE9" i="8"/>
  <c r="CD9" i="8"/>
  <c r="CC9" i="8"/>
  <c r="CB9" i="8"/>
  <c r="CA9" i="8"/>
  <c r="BZ9" i="8"/>
  <c r="BY9" i="8"/>
  <c r="BX9" i="8"/>
  <c r="BW9" i="8"/>
  <c r="BV9" i="8"/>
  <c r="BU9" i="8"/>
  <c r="BT9" i="8"/>
  <c r="BS9" i="8"/>
  <c r="BR9" i="8"/>
  <c r="BQ9" i="8"/>
  <c r="BP9" i="8"/>
  <c r="BO9" i="8"/>
  <c r="BN9" i="8"/>
  <c r="BM9" i="8"/>
  <c r="BL9" i="8"/>
  <c r="BK9" i="8"/>
  <c r="BJ9" i="8"/>
  <c r="BI9" i="8"/>
  <c r="BH9" i="8"/>
  <c r="BG9" i="8"/>
  <c r="BF9" i="8"/>
  <c r="BE9" i="8"/>
  <c r="BD9" i="8"/>
  <c r="BC9" i="8"/>
  <c r="BB9" i="8"/>
  <c r="BA9" i="8"/>
  <c r="AZ9" i="8"/>
  <c r="AY9" i="8"/>
  <c r="AX9" i="8"/>
  <c r="AW9" i="8"/>
  <c r="AV9" i="8"/>
  <c r="AU9" i="8"/>
  <c r="AT9" i="8"/>
  <c r="AS9" i="8"/>
  <c r="AR9" i="8"/>
  <c r="AQ9" i="8"/>
  <c r="AP9" i="8"/>
  <c r="DT7" i="8"/>
  <c r="DS7" i="8"/>
  <c r="DR7" i="8"/>
  <c r="DQ7" i="8"/>
  <c r="DP7" i="8"/>
  <c r="DO7" i="8"/>
  <c r="DN7" i="8"/>
  <c r="DM7" i="8"/>
  <c r="DL7" i="8"/>
  <c r="DK7" i="8"/>
  <c r="DJ7" i="8"/>
  <c r="DI7" i="8"/>
  <c r="DH7" i="8"/>
  <c r="DG7" i="8"/>
  <c r="DF7" i="8"/>
  <c r="DE7" i="8"/>
  <c r="DD7" i="8"/>
  <c r="DC7" i="8"/>
  <c r="DB7" i="8"/>
  <c r="DA7" i="8"/>
  <c r="CZ7" i="8"/>
  <c r="CY7" i="8"/>
  <c r="CX7" i="8"/>
  <c r="CW7" i="8"/>
  <c r="CV7" i="8"/>
  <c r="CU7" i="8"/>
  <c r="CT7" i="8"/>
  <c r="CS7" i="8"/>
  <c r="CR7" i="8"/>
  <c r="CQ7" i="8"/>
  <c r="CP7" i="8"/>
  <c r="CO7" i="8"/>
  <c r="CN7" i="8"/>
  <c r="CM7" i="8"/>
  <c r="CL7" i="8"/>
  <c r="CK7" i="8"/>
  <c r="CJ7" i="8"/>
  <c r="CI7" i="8"/>
  <c r="CH7" i="8"/>
  <c r="CG7" i="8"/>
  <c r="CF7" i="8"/>
  <c r="CE7" i="8"/>
  <c r="CD7" i="8"/>
  <c r="CC7" i="8"/>
  <c r="CB7" i="8"/>
  <c r="CA7" i="8"/>
  <c r="BZ7" i="8"/>
  <c r="BY7" i="8"/>
  <c r="BX7" i="8"/>
  <c r="BW7" i="8"/>
  <c r="BV7" i="8"/>
  <c r="BU7" i="8"/>
  <c r="BT7" i="8"/>
  <c r="BS7" i="8"/>
  <c r="BR7" i="8"/>
  <c r="BQ7" i="8"/>
  <c r="BP7" i="8"/>
  <c r="BO7" i="8"/>
  <c r="BN7" i="8"/>
  <c r="BM7" i="8"/>
  <c r="BL7" i="8"/>
  <c r="BK7" i="8"/>
  <c r="BJ7" i="8"/>
  <c r="BI7" i="8"/>
  <c r="BH7" i="8"/>
  <c r="BG7" i="8"/>
  <c r="BF7" i="8"/>
  <c r="BE7" i="8"/>
  <c r="BD7" i="8"/>
  <c r="BC7" i="8"/>
  <c r="BB7" i="8"/>
  <c r="BA7" i="8"/>
  <c r="AZ7" i="8"/>
  <c r="AY7" i="8"/>
  <c r="AX7" i="8"/>
  <c r="AW7" i="8"/>
  <c r="AV7" i="8"/>
  <c r="AU7" i="8"/>
  <c r="AT7" i="8"/>
  <c r="AS7" i="8"/>
  <c r="AR7" i="8"/>
  <c r="AQ7" i="8"/>
  <c r="AP7" i="8"/>
  <c r="DT6" i="8"/>
  <c r="DS6" i="8"/>
  <c r="DR6" i="8"/>
  <c r="DQ6" i="8"/>
  <c r="DP6" i="8"/>
  <c r="DO6" i="8"/>
  <c r="DN6" i="8"/>
  <c r="DM6" i="8"/>
  <c r="DL6" i="8"/>
  <c r="DK6" i="8"/>
  <c r="DJ6" i="8"/>
  <c r="DI6" i="8"/>
  <c r="DH6" i="8"/>
  <c r="DG6" i="8"/>
  <c r="DF6" i="8"/>
  <c r="DE6" i="8"/>
  <c r="DD6" i="8"/>
  <c r="DC6" i="8"/>
  <c r="DB6" i="8"/>
  <c r="DA6" i="8"/>
  <c r="CZ6" i="8"/>
  <c r="CY6" i="8"/>
  <c r="CX6" i="8"/>
  <c r="CW6" i="8"/>
  <c r="CV6" i="8"/>
  <c r="CU6" i="8"/>
  <c r="CT6" i="8"/>
  <c r="CS6" i="8"/>
  <c r="CR6" i="8"/>
  <c r="CQ6" i="8"/>
  <c r="CP6" i="8"/>
  <c r="CO6" i="8"/>
  <c r="CN6" i="8"/>
  <c r="CM6" i="8"/>
  <c r="CL6" i="8"/>
  <c r="CK6" i="8"/>
  <c r="CJ6" i="8"/>
  <c r="CI6" i="8"/>
  <c r="CH6" i="8"/>
  <c r="CG6" i="8"/>
  <c r="CF6" i="8"/>
  <c r="CE6" i="8"/>
  <c r="CD6" i="8"/>
  <c r="CC6" i="8"/>
  <c r="CB6" i="8"/>
  <c r="CA6" i="8"/>
  <c r="BZ6" i="8"/>
  <c r="BY6" i="8"/>
  <c r="BX6" i="8"/>
  <c r="BW6" i="8"/>
  <c r="BV6" i="8"/>
  <c r="BU6" i="8"/>
  <c r="BT6" i="8"/>
  <c r="BS6" i="8"/>
  <c r="BR6" i="8"/>
  <c r="BQ6" i="8"/>
  <c r="BP6" i="8"/>
  <c r="BO6" i="8"/>
  <c r="BN6" i="8"/>
  <c r="BM6" i="8"/>
  <c r="BL6" i="8"/>
  <c r="BK6" i="8"/>
  <c r="BJ6" i="8"/>
  <c r="BI6" i="8"/>
  <c r="BH6" i="8"/>
  <c r="BG6" i="8"/>
  <c r="BF6" i="8"/>
  <c r="BE6" i="8"/>
  <c r="BD6" i="8"/>
  <c r="BC6" i="8"/>
  <c r="BB6" i="8"/>
  <c r="BA6" i="8"/>
  <c r="AZ6" i="8"/>
  <c r="AY6" i="8"/>
  <c r="AX6" i="8"/>
  <c r="AW6" i="8"/>
  <c r="AV6" i="8"/>
  <c r="AU6" i="8"/>
  <c r="AT6" i="8"/>
  <c r="AS6" i="8"/>
  <c r="AR6" i="8"/>
  <c r="AQ6" i="8"/>
  <c r="AP6" i="8"/>
  <c r="DT5" i="8"/>
  <c r="DS5" i="8"/>
  <c r="DR5" i="8"/>
  <c r="DQ5" i="8"/>
  <c r="DP5" i="8"/>
  <c r="DO5" i="8"/>
  <c r="DN5" i="8"/>
  <c r="DM5" i="8"/>
  <c r="DL5" i="8"/>
  <c r="DK5" i="8"/>
  <c r="DJ5" i="8"/>
  <c r="DI5" i="8"/>
  <c r="DH5" i="8"/>
  <c r="DG5" i="8"/>
  <c r="DF5" i="8"/>
  <c r="DE5" i="8"/>
  <c r="DD5" i="8"/>
  <c r="DC5" i="8"/>
  <c r="DB5" i="8"/>
  <c r="DA5" i="8"/>
  <c r="CZ5" i="8"/>
  <c r="CY5" i="8"/>
  <c r="CX5" i="8"/>
  <c r="CW5" i="8"/>
  <c r="CV5" i="8"/>
  <c r="CU5" i="8"/>
  <c r="CT5" i="8"/>
  <c r="CS5" i="8"/>
  <c r="CR5" i="8"/>
  <c r="CQ5" i="8"/>
  <c r="CP5" i="8"/>
  <c r="CO5" i="8"/>
  <c r="CN5" i="8"/>
  <c r="CM5" i="8"/>
  <c r="CL5" i="8"/>
  <c r="CK5" i="8"/>
  <c r="CJ5" i="8"/>
  <c r="CI5" i="8"/>
  <c r="CH5" i="8"/>
  <c r="CG5" i="8"/>
  <c r="CF5" i="8"/>
  <c r="CE5" i="8"/>
  <c r="CD5" i="8"/>
  <c r="CC5" i="8"/>
  <c r="CB5" i="8"/>
  <c r="CA5" i="8"/>
  <c r="BZ5" i="8"/>
  <c r="BY5" i="8"/>
  <c r="BX5" i="8"/>
  <c r="BW5" i="8"/>
  <c r="BV5" i="8"/>
  <c r="BU5" i="8"/>
  <c r="BT5" i="8"/>
  <c r="BS5" i="8"/>
  <c r="BR5" i="8"/>
  <c r="BQ5" i="8"/>
  <c r="BP5" i="8"/>
  <c r="BO5" i="8"/>
  <c r="BN5" i="8"/>
  <c r="BM5" i="8"/>
  <c r="BL5" i="8"/>
  <c r="BK5" i="8"/>
  <c r="BJ5" i="8"/>
  <c r="BI5" i="8"/>
  <c r="BH5" i="8"/>
  <c r="BG5" i="8"/>
  <c r="BF5" i="8"/>
  <c r="BE5" i="8"/>
  <c r="BD5" i="8"/>
  <c r="BC5" i="8"/>
  <c r="BB5" i="8"/>
  <c r="BA5" i="8"/>
  <c r="AZ5" i="8"/>
  <c r="AY5" i="8"/>
  <c r="AX5" i="8"/>
  <c r="AW5" i="8"/>
  <c r="AV5" i="8"/>
  <c r="AU5" i="8"/>
  <c r="AT5" i="8"/>
  <c r="AS5" i="8"/>
  <c r="AR5" i="8"/>
  <c r="AQ5" i="8"/>
  <c r="AP5" i="8"/>
  <c r="DT4" i="8"/>
  <c r="DS4" i="8"/>
  <c r="DR4" i="8"/>
  <c r="DQ4" i="8"/>
  <c r="DP4" i="8"/>
  <c r="DO4" i="8"/>
  <c r="DN4" i="8"/>
  <c r="DM4" i="8"/>
  <c r="DL4" i="8"/>
  <c r="DK4" i="8"/>
  <c r="DJ4" i="8"/>
  <c r="DI4" i="8"/>
  <c r="DH4" i="8"/>
  <c r="DG4" i="8"/>
  <c r="DF4" i="8"/>
  <c r="DE4" i="8"/>
  <c r="DD4" i="8"/>
  <c r="DC4" i="8"/>
  <c r="DB4" i="8"/>
  <c r="DA4" i="8"/>
  <c r="CZ4" i="8"/>
  <c r="CY4" i="8"/>
  <c r="CX4" i="8"/>
  <c r="CW4" i="8"/>
  <c r="CV4" i="8"/>
  <c r="CU4" i="8"/>
  <c r="CT4" i="8"/>
  <c r="CS4" i="8"/>
  <c r="CR4" i="8"/>
  <c r="CQ4" i="8"/>
  <c r="CP4" i="8"/>
  <c r="CO4" i="8"/>
  <c r="CN4" i="8"/>
  <c r="CM4" i="8"/>
  <c r="CL4" i="8"/>
  <c r="CK4" i="8"/>
  <c r="CJ4" i="8"/>
  <c r="CI4" i="8"/>
  <c r="CH4" i="8"/>
  <c r="CG4" i="8"/>
  <c r="CF4" i="8"/>
  <c r="CE4" i="8"/>
  <c r="CD4" i="8"/>
  <c r="CC4" i="8"/>
  <c r="CB4" i="8"/>
  <c r="CA4" i="8"/>
  <c r="BZ4" i="8"/>
  <c r="BY4" i="8"/>
  <c r="BX4" i="8"/>
  <c r="BW4" i="8"/>
  <c r="BV4" i="8"/>
  <c r="BU4" i="8"/>
  <c r="BT4" i="8"/>
  <c r="BS4" i="8"/>
  <c r="BR4" i="8"/>
  <c r="BQ4" i="8"/>
  <c r="BP4" i="8"/>
  <c r="BO4" i="8"/>
  <c r="BN4" i="8"/>
  <c r="BM4" i="8"/>
  <c r="BL4" i="8"/>
  <c r="BK4" i="8"/>
  <c r="BJ4" i="8"/>
  <c r="BI4" i="8"/>
  <c r="BH4" i="8"/>
  <c r="BG4" i="8"/>
  <c r="BF4" i="8"/>
  <c r="BE4" i="8"/>
  <c r="BD4" i="8"/>
  <c r="BC4" i="8"/>
  <c r="BB4" i="8"/>
  <c r="BA4" i="8"/>
  <c r="AZ4" i="8"/>
  <c r="AY4" i="8"/>
  <c r="AX4" i="8"/>
  <c r="AW4" i="8"/>
  <c r="AV4" i="8"/>
  <c r="AU4" i="8"/>
  <c r="AT4" i="8"/>
  <c r="AS4" i="8"/>
  <c r="AR4" i="8"/>
  <c r="AQ4" i="8"/>
  <c r="AP4" i="8"/>
  <c r="DT3" i="8"/>
  <c r="DS3" i="8"/>
  <c r="DR3" i="8"/>
  <c r="DQ3" i="8"/>
  <c r="DP3" i="8"/>
  <c r="DO3" i="8"/>
  <c r="DN3" i="8"/>
  <c r="DM3" i="8"/>
  <c r="DL3" i="8"/>
  <c r="DK3" i="8"/>
  <c r="DJ3" i="8"/>
  <c r="DI3" i="8"/>
  <c r="DH3" i="8"/>
  <c r="DG3" i="8"/>
  <c r="DF3" i="8"/>
  <c r="DE3" i="8"/>
  <c r="DD3" i="8"/>
  <c r="DC3" i="8"/>
  <c r="DB3" i="8"/>
  <c r="DA3" i="8"/>
  <c r="CZ3" i="8"/>
  <c r="CY3" i="8"/>
  <c r="CX3" i="8"/>
  <c r="CW3" i="8"/>
  <c r="CV3" i="8"/>
  <c r="CU3" i="8"/>
  <c r="CT3" i="8"/>
  <c r="CS3" i="8"/>
  <c r="CR3" i="8"/>
  <c r="CQ3" i="8"/>
  <c r="CP3" i="8"/>
  <c r="CO3" i="8"/>
  <c r="CN3" i="8"/>
  <c r="CM3" i="8"/>
  <c r="CL3" i="8"/>
  <c r="CK3" i="8"/>
  <c r="CJ3" i="8"/>
  <c r="CI3" i="8"/>
  <c r="CH3" i="8"/>
  <c r="CG3" i="8"/>
  <c r="CF3" i="8"/>
  <c r="CE3" i="8"/>
  <c r="CD3" i="8"/>
  <c r="CC3" i="8"/>
  <c r="CB3" i="8"/>
  <c r="CA3" i="8"/>
  <c r="BZ3" i="8"/>
  <c r="BY3" i="8"/>
  <c r="BX3" i="8"/>
  <c r="BW3" i="8"/>
  <c r="BV3" i="8"/>
  <c r="BU3" i="8"/>
  <c r="BT3" i="8"/>
  <c r="BS3" i="8"/>
  <c r="BR3" i="8"/>
  <c r="BQ3" i="8"/>
  <c r="BP3" i="8"/>
  <c r="BO3" i="8"/>
  <c r="BN3" i="8"/>
  <c r="BM3" i="8"/>
  <c r="BL3" i="8"/>
  <c r="BK3" i="8"/>
  <c r="BJ3" i="8"/>
  <c r="BI3" i="8"/>
  <c r="BH3" i="8"/>
  <c r="BG3" i="8"/>
  <c r="BF3" i="8"/>
  <c r="BE3" i="8"/>
  <c r="BD3" i="8"/>
  <c r="BC3" i="8"/>
  <c r="BB3" i="8"/>
  <c r="BA3" i="8"/>
  <c r="AZ3" i="8"/>
  <c r="AY3" i="8"/>
  <c r="AX3" i="8"/>
  <c r="AW3" i="8"/>
  <c r="AV3" i="8"/>
  <c r="AU3" i="8"/>
  <c r="AT3" i="8"/>
  <c r="AS3" i="8"/>
  <c r="AR3" i="8"/>
  <c r="AQ3" i="8"/>
  <c r="AP3" i="8"/>
  <c r="DT1" i="8"/>
  <c r="DS1" i="8"/>
  <c r="DR1" i="8"/>
  <c r="DQ1" i="8"/>
  <c r="DP1" i="8"/>
  <c r="DO1" i="8"/>
  <c r="DN1" i="8"/>
  <c r="DM1" i="8"/>
  <c r="DL1" i="8"/>
  <c r="DK1" i="8"/>
  <c r="DJ1" i="8"/>
  <c r="DI1" i="8"/>
  <c r="DH1" i="8"/>
  <c r="DG1" i="8"/>
  <c r="DF1" i="8"/>
  <c r="DE1" i="8"/>
  <c r="DD1" i="8"/>
  <c r="DC1" i="8"/>
  <c r="DB1" i="8"/>
  <c r="DA1" i="8"/>
  <c r="CZ1" i="8"/>
  <c r="CY1" i="8"/>
  <c r="CX1" i="8"/>
  <c r="CW1" i="8"/>
  <c r="CV1" i="8"/>
  <c r="CU1" i="8"/>
  <c r="CT1" i="8"/>
  <c r="CS1" i="8"/>
  <c r="CR1" i="8"/>
  <c r="CQ1" i="8"/>
  <c r="CP1" i="8"/>
  <c r="CO1" i="8"/>
  <c r="CN1" i="8"/>
  <c r="CM1" i="8"/>
  <c r="CL1" i="8"/>
  <c r="CK1" i="8"/>
  <c r="CJ1" i="8"/>
  <c r="CI1" i="8"/>
  <c r="CH1" i="8"/>
  <c r="CG1" i="8"/>
  <c r="CF1" i="8"/>
  <c r="CE1" i="8"/>
  <c r="CD1" i="8"/>
  <c r="CC1" i="8"/>
  <c r="CB1" i="8"/>
  <c r="CA1" i="8"/>
  <c r="BZ1" i="8"/>
  <c r="BY1" i="8"/>
  <c r="BX1" i="8"/>
  <c r="BW1" i="8"/>
  <c r="BV1" i="8"/>
  <c r="BU1" i="8"/>
  <c r="BT1" i="8"/>
  <c r="BS1" i="8"/>
  <c r="BR1" i="8"/>
  <c r="BQ1" i="8"/>
  <c r="BP1" i="8"/>
  <c r="BO1" i="8"/>
  <c r="BN1" i="8"/>
  <c r="BM1" i="8"/>
  <c r="BL1" i="8"/>
  <c r="BK1" i="8"/>
  <c r="BJ1" i="8"/>
  <c r="BI1" i="8"/>
  <c r="BH1" i="8"/>
  <c r="BG1" i="8"/>
  <c r="BF1" i="8"/>
  <c r="BE1" i="8"/>
  <c r="BD1" i="8"/>
  <c r="BC1" i="8"/>
  <c r="BB1" i="8"/>
  <c r="BA1" i="8"/>
  <c r="AZ1" i="8"/>
  <c r="AY1" i="8"/>
  <c r="AX1" i="8"/>
  <c r="AW1" i="8"/>
  <c r="AV1" i="8"/>
  <c r="AU1" i="8"/>
  <c r="AT1" i="8"/>
  <c r="AS1" i="8"/>
  <c r="AR1" i="8"/>
  <c r="AQ1" i="8"/>
  <c r="AP1" i="8"/>
  <c r="AO19" i="8"/>
  <c r="AO18" i="8"/>
  <c r="AO17" i="8"/>
  <c r="AO14" i="8"/>
  <c r="AO13" i="8"/>
  <c r="AO12" i="8"/>
  <c r="AO10" i="8"/>
  <c r="AO9" i="8"/>
  <c r="DT21" i="2"/>
  <c r="DS21" i="2"/>
  <c r="DR21" i="2"/>
  <c r="DQ21" i="2"/>
  <c r="DP21" i="2"/>
  <c r="DO21" i="2"/>
  <c r="DN21" i="2"/>
  <c r="DM21" i="2"/>
  <c r="DL21" i="2"/>
  <c r="DK21" i="2"/>
  <c r="DJ21" i="2"/>
  <c r="DI21" i="2"/>
  <c r="DH21" i="2"/>
  <c r="DG21" i="2"/>
  <c r="DF21" i="2"/>
  <c r="DE21" i="2"/>
  <c r="DD21" i="2"/>
  <c r="DC21" i="2"/>
  <c r="DB21" i="2"/>
  <c r="DA21" i="2"/>
  <c r="CZ21" i="2"/>
  <c r="CY21" i="2"/>
  <c r="CX21" i="2"/>
  <c r="CW21" i="2"/>
  <c r="CV21" i="2"/>
  <c r="CU21" i="2"/>
  <c r="CT21" i="2"/>
  <c r="CS21" i="2"/>
  <c r="CR21" i="2"/>
  <c r="CQ21" i="2"/>
  <c r="CP21" i="2"/>
  <c r="CO21" i="2"/>
  <c r="CN21" i="2"/>
  <c r="CM21" i="2"/>
  <c r="CL21" i="2"/>
  <c r="CK21" i="2"/>
  <c r="CJ21" i="2"/>
  <c r="CI21" i="2"/>
  <c r="CH21" i="2"/>
  <c r="CG21" i="2"/>
  <c r="CF21" i="2"/>
  <c r="CE21" i="2"/>
  <c r="CD21" i="2"/>
  <c r="CC21" i="2"/>
  <c r="CB21" i="2"/>
  <c r="CA21" i="2"/>
  <c r="BZ21" i="2"/>
  <c r="BY21" i="2"/>
  <c r="BX21" i="2"/>
  <c r="BW21" i="2"/>
  <c r="BV21" i="2"/>
  <c r="BU21" i="2"/>
  <c r="DT20" i="2"/>
  <c r="DS20" i="2"/>
  <c r="DR20" i="2"/>
  <c r="DQ20" i="2"/>
  <c r="DP20" i="2"/>
  <c r="DO20" i="2"/>
  <c r="DN20" i="2"/>
  <c r="DM20" i="2"/>
  <c r="DL20" i="2"/>
  <c r="DK20" i="2"/>
  <c r="DJ20" i="2"/>
  <c r="DI20" i="2"/>
  <c r="DH20" i="2"/>
  <c r="DG20" i="2"/>
  <c r="DF20" i="2"/>
  <c r="DE20" i="2"/>
  <c r="DD20" i="2"/>
  <c r="DC20" i="2"/>
  <c r="DB20" i="2"/>
  <c r="DA20" i="2"/>
  <c r="CZ20" i="2"/>
  <c r="CY20" i="2"/>
  <c r="CX20" i="2"/>
  <c r="CW20" i="2"/>
  <c r="CV20" i="2"/>
  <c r="CU20" i="2"/>
  <c r="CT20" i="2"/>
  <c r="CS20" i="2"/>
  <c r="CR20" i="2"/>
  <c r="CQ20" i="2"/>
  <c r="CP20" i="2"/>
  <c r="CO20" i="2"/>
  <c r="CN20" i="2"/>
  <c r="CM20" i="2"/>
  <c r="CL20" i="2"/>
  <c r="CK20" i="2"/>
  <c r="CJ20" i="2"/>
  <c r="CI20" i="2"/>
  <c r="CH20" i="2"/>
  <c r="CG20" i="2"/>
  <c r="CF20" i="2"/>
  <c r="CE20" i="2"/>
  <c r="CD20" i="2"/>
  <c r="CC20" i="2"/>
  <c r="CB20" i="2"/>
  <c r="CA20" i="2"/>
  <c r="BZ20" i="2"/>
  <c r="BY20" i="2"/>
  <c r="BX20" i="2"/>
  <c r="BW20" i="2"/>
  <c r="BV20" i="2"/>
  <c r="BU20" i="2"/>
  <c r="DT19" i="2"/>
  <c r="DS19" i="2"/>
  <c r="DR19" i="2"/>
  <c r="DQ19" i="2"/>
  <c r="DP19" i="2"/>
  <c r="DO19" i="2"/>
  <c r="DN19" i="2"/>
  <c r="DM19" i="2"/>
  <c r="DL19" i="2"/>
  <c r="DK19" i="2"/>
  <c r="DJ19" i="2"/>
  <c r="DI19" i="2"/>
  <c r="DH19" i="2"/>
  <c r="DG19" i="2"/>
  <c r="DF19" i="2"/>
  <c r="DE19" i="2"/>
  <c r="DD19" i="2"/>
  <c r="DC19" i="2"/>
  <c r="DB19" i="2"/>
  <c r="DA19" i="2"/>
  <c r="CZ19" i="2"/>
  <c r="CY19" i="2"/>
  <c r="CX19" i="2"/>
  <c r="CW19" i="2"/>
  <c r="CV19" i="2"/>
  <c r="CU19" i="2"/>
  <c r="CT19" i="2"/>
  <c r="CS19" i="2"/>
  <c r="CR19" i="2"/>
  <c r="CQ19" i="2"/>
  <c r="CP19" i="2"/>
  <c r="CO19" i="2"/>
  <c r="CN19" i="2"/>
  <c r="CM19" i="2"/>
  <c r="CL19" i="2"/>
  <c r="CK19" i="2"/>
  <c r="CJ19" i="2"/>
  <c r="CI19" i="2"/>
  <c r="CH19" i="2"/>
  <c r="CG19" i="2"/>
  <c r="CF19" i="2"/>
  <c r="CE19" i="2"/>
  <c r="CD19" i="2"/>
  <c r="CC19" i="2"/>
  <c r="CB19" i="2"/>
  <c r="CA19" i="2"/>
  <c r="BZ19" i="2"/>
  <c r="BY19" i="2"/>
  <c r="BX19" i="2"/>
  <c r="BW19" i="2"/>
  <c r="BV19" i="2"/>
  <c r="BU19" i="2"/>
  <c r="DT18" i="2"/>
  <c r="DS18" i="2"/>
  <c r="DR18" i="2"/>
  <c r="DQ18" i="2"/>
  <c r="DP18" i="2"/>
  <c r="DO18" i="2"/>
  <c r="DN18" i="2"/>
  <c r="DM18" i="2"/>
  <c r="DL18" i="2"/>
  <c r="DK18" i="2"/>
  <c r="DJ18" i="2"/>
  <c r="DI18" i="2"/>
  <c r="DH18" i="2"/>
  <c r="DG18" i="2"/>
  <c r="DF18" i="2"/>
  <c r="DE18" i="2"/>
  <c r="DD18" i="2"/>
  <c r="DC18" i="2"/>
  <c r="DB18" i="2"/>
  <c r="DA18" i="2"/>
  <c r="CZ18" i="2"/>
  <c r="CY18" i="2"/>
  <c r="CX18" i="2"/>
  <c r="CW18" i="2"/>
  <c r="CV18" i="2"/>
  <c r="CU18" i="2"/>
  <c r="CT18" i="2"/>
  <c r="CS18" i="2"/>
  <c r="CR18" i="2"/>
  <c r="CQ18" i="2"/>
  <c r="CP18" i="2"/>
  <c r="CO18" i="2"/>
  <c r="CN18" i="2"/>
  <c r="CM18" i="2"/>
  <c r="CL18" i="2"/>
  <c r="CK18" i="2"/>
  <c r="CJ18" i="2"/>
  <c r="CI18" i="2"/>
  <c r="CH18" i="2"/>
  <c r="CG18" i="2"/>
  <c r="CF18" i="2"/>
  <c r="CE18" i="2"/>
  <c r="CD18" i="2"/>
  <c r="CC18" i="2"/>
  <c r="CB18" i="2"/>
  <c r="CA18" i="2"/>
  <c r="BZ18" i="2"/>
  <c r="BY18" i="2"/>
  <c r="BX18" i="2"/>
  <c r="BW18" i="2"/>
  <c r="BV18" i="2"/>
  <c r="BU18" i="2"/>
  <c r="DT17" i="2"/>
  <c r="DS17" i="2"/>
  <c r="DR17" i="2"/>
  <c r="DQ17" i="2"/>
  <c r="DP17" i="2"/>
  <c r="DO17" i="2"/>
  <c r="DN17" i="2"/>
  <c r="DM17" i="2"/>
  <c r="DL17" i="2"/>
  <c r="DK17" i="2"/>
  <c r="DJ17" i="2"/>
  <c r="DI17" i="2"/>
  <c r="DH17" i="2"/>
  <c r="DG17" i="2"/>
  <c r="DF17" i="2"/>
  <c r="DE17" i="2"/>
  <c r="DD17" i="2"/>
  <c r="DC17" i="2"/>
  <c r="DB17" i="2"/>
  <c r="DA17" i="2"/>
  <c r="CZ17" i="2"/>
  <c r="CY17" i="2"/>
  <c r="CX17" i="2"/>
  <c r="CW17" i="2"/>
  <c r="CV17" i="2"/>
  <c r="CU17" i="2"/>
  <c r="CT17" i="2"/>
  <c r="CS17" i="2"/>
  <c r="CR17" i="2"/>
  <c r="CQ17" i="2"/>
  <c r="CP17" i="2"/>
  <c r="CO17" i="2"/>
  <c r="CN17" i="2"/>
  <c r="CM17" i="2"/>
  <c r="CL17" i="2"/>
  <c r="CK17" i="2"/>
  <c r="CJ17" i="2"/>
  <c r="CI17" i="2"/>
  <c r="CH17" i="2"/>
  <c r="CG17" i="2"/>
  <c r="CF17" i="2"/>
  <c r="CE17" i="2"/>
  <c r="CD17" i="2"/>
  <c r="CC17" i="2"/>
  <c r="CB17" i="2"/>
  <c r="CA17" i="2"/>
  <c r="BZ17" i="2"/>
  <c r="BY17" i="2"/>
  <c r="BX17" i="2"/>
  <c r="BW17" i="2"/>
  <c r="BV17" i="2"/>
  <c r="BU17" i="2"/>
  <c r="DT15" i="2"/>
  <c r="DS15" i="2"/>
  <c r="DR15" i="2"/>
  <c r="DQ15" i="2"/>
  <c r="DP15" i="2"/>
  <c r="DO15" i="2"/>
  <c r="DN15" i="2"/>
  <c r="DM15" i="2"/>
  <c r="DL15" i="2"/>
  <c r="DK15" i="2"/>
  <c r="DJ15" i="2"/>
  <c r="DI15" i="2"/>
  <c r="DH15" i="2"/>
  <c r="DG15" i="2"/>
  <c r="DF15" i="2"/>
  <c r="DE15" i="2"/>
  <c r="DD15" i="2"/>
  <c r="DC15" i="2"/>
  <c r="DB15" i="2"/>
  <c r="DA15" i="2"/>
  <c r="CZ15" i="2"/>
  <c r="CY15" i="2"/>
  <c r="CX15" i="2"/>
  <c r="CW15" i="2"/>
  <c r="CV15" i="2"/>
  <c r="CU15" i="2"/>
  <c r="CT15" i="2"/>
  <c r="CS15" i="2"/>
  <c r="CR15" i="2"/>
  <c r="CQ15" i="2"/>
  <c r="CP15" i="2"/>
  <c r="CO15" i="2"/>
  <c r="CN15" i="2"/>
  <c r="CM15" i="2"/>
  <c r="CL15" i="2"/>
  <c r="CK15" i="2"/>
  <c r="CJ15" i="2"/>
  <c r="CI15" i="2"/>
  <c r="CH15" i="2"/>
  <c r="CG15" i="2"/>
  <c r="CF15" i="2"/>
  <c r="CE15" i="2"/>
  <c r="CD15" i="2"/>
  <c r="CC15" i="2"/>
  <c r="CB15" i="2"/>
  <c r="CA15" i="2"/>
  <c r="BZ15" i="2"/>
  <c r="BY15" i="2"/>
  <c r="BX15" i="2"/>
  <c r="BW15" i="2"/>
  <c r="BV15" i="2"/>
  <c r="BU15" i="2"/>
  <c r="DT14" i="2"/>
  <c r="DS14" i="2"/>
  <c r="DR14" i="2"/>
  <c r="DQ14" i="2"/>
  <c r="DP14" i="2"/>
  <c r="DO14" i="2"/>
  <c r="DN14" i="2"/>
  <c r="DM14" i="2"/>
  <c r="DL14" i="2"/>
  <c r="DK14" i="2"/>
  <c r="DJ14" i="2"/>
  <c r="DI14" i="2"/>
  <c r="DH14" i="2"/>
  <c r="DG14" i="2"/>
  <c r="DF14" i="2"/>
  <c r="DE14" i="2"/>
  <c r="DD14" i="2"/>
  <c r="DC14" i="2"/>
  <c r="DB14" i="2"/>
  <c r="DA14" i="2"/>
  <c r="CZ14" i="2"/>
  <c r="CY14" i="2"/>
  <c r="CX14" i="2"/>
  <c r="CW14" i="2"/>
  <c r="CV14" i="2"/>
  <c r="CU14" i="2"/>
  <c r="CT14" i="2"/>
  <c r="CS14" i="2"/>
  <c r="CR14" i="2"/>
  <c r="CQ14" i="2"/>
  <c r="CP14" i="2"/>
  <c r="CO14" i="2"/>
  <c r="CN14" i="2"/>
  <c r="CM14" i="2"/>
  <c r="CL14" i="2"/>
  <c r="CK14" i="2"/>
  <c r="CJ14" i="2"/>
  <c r="CI14" i="2"/>
  <c r="CH14" i="2"/>
  <c r="CG14" i="2"/>
  <c r="CF14" i="2"/>
  <c r="CE14" i="2"/>
  <c r="CD14" i="2"/>
  <c r="CC14" i="2"/>
  <c r="CB14" i="2"/>
  <c r="CA14" i="2"/>
  <c r="BZ14" i="2"/>
  <c r="BY14" i="2"/>
  <c r="BX14" i="2"/>
  <c r="BW14" i="2"/>
  <c r="BV14" i="2"/>
  <c r="BU14" i="2"/>
  <c r="DT13" i="2"/>
  <c r="DS13" i="2"/>
  <c r="DR13" i="2"/>
  <c r="DQ13" i="2"/>
  <c r="DP13" i="2"/>
  <c r="DO13" i="2"/>
  <c r="DN13" i="2"/>
  <c r="DM13" i="2"/>
  <c r="DL13" i="2"/>
  <c r="DK13" i="2"/>
  <c r="DJ13" i="2"/>
  <c r="DI13" i="2"/>
  <c r="DH13" i="2"/>
  <c r="DG13" i="2"/>
  <c r="DF13" i="2"/>
  <c r="DE13" i="2"/>
  <c r="DD13" i="2"/>
  <c r="DC13" i="2"/>
  <c r="DB13" i="2"/>
  <c r="DA13" i="2"/>
  <c r="CZ13" i="2"/>
  <c r="CY13" i="2"/>
  <c r="CX13" i="2"/>
  <c r="CW13" i="2"/>
  <c r="CV13" i="2"/>
  <c r="CU13" i="2"/>
  <c r="CT13" i="2"/>
  <c r="CS13" i="2"/>
  <c r="CR13" i="2"/>
  <c r="CQ13" i="2"/>
  <c r="CP13" i="2"/>
  <c r="CO13" i="2"/>
  <c r="CN13" i="2"/>
  <c r="CM13" i="2"/>
  <c r="CL13" i="2"/>
  <c r="CK13" i="2"/>
  <c r="CJ13" i="2"/>
  <c r="CI13" i="2"/>
  <c r="CH13" i="2"/>
  <c r="CG13" i="2"/>
  <c r="CF13" i="2"/>
  <c r="CE13" i="2"/>
  <c r="CD13" i="2"/>
  <c r="CC13" i="2"/>
  <c r="CB13" i="2"/>
  <c r="CA13" i="2"/>
  <c r="BZ13" i="2"/>
  <c r="BY13" i="2"/>
  <c r="BX13" i="2"/>
  <c r="BW13" i="2"/>
  <c r="BV13" i="2"/>
  <c r="BU13" i="2"/>
  <c r="DT12" i="2"/>
  <c r="DS12" i="2"/>
  <c r="DR12" i="2"/>
  <c r="DQ12" i="2"/>
  <c r="DP12" i="2"/>
  <c r="DO12" i="2"/>
  <c r="DN12" i="2"/>
  <c r="DM12" i="2"/>
  <c r="DL12" i="2"/>
  <c r="DK12" i="2"/>
  <c r="DJ12" i="2"/>
  <c r="DI12" i="2"/>
  <c r="DH12" i="2"/>
  <c r="DG12" i="2"/>
  <c r="DF12" i="2"/>
  <c r="DE12" i="2"/>
  <c r="DD12" i="2"/>
  <c r="DC12" i="2"/>
  <c r="DB12" i="2"/>
  <c r="DA12" i="2"/>
  <c r="CZ12" i="2"/>
  <c r="CY12" i="2"/>
  <c r="CX12" i="2"/>
  <c r="CW12" i="2"/>
  <c r="CV12" i="2"/>
  <c r="CU12" i="2"/>
  <c r="CT12" i="2"/>
  <c r="CS12" i="2"/>
  <c r="CR12" i="2"/>
  <c r="CQ12" i="2"/>
  <c r="CP12" i="2"/>
  <c r="CO12" i="2"/>
  <c r="CN12" i="2"/>
  <c r="CM12" i="2"/>
  <c r="CL12" i="2"/>
  <c r="CK12" i="2"/>
  <c r="CJ12" i="2"/>
  <c r="CI12" i="2"/>
  <c r="CH12" i="2"/>
  <c r="CG12" i="2"/>
  <c r="CF12" i="2"/>
  <c r="CE12" i="2"/>
  <c r="CD12" i="2"/>
  <c r="CC12" i="2"/>
  <c r="CB12" i="2"/>
  <c r="CA12" i="2"/>
  <c r="BZ12" i="2"/>
  <c r="BY12" i="2"/>
  <c r="BX12" i="2"/>
  <c r="BW12" i="2"/>
  <c r="BV12" i="2"/>
  <c r="BU12" i="2"/>
  <c r="DT10" i="2"/>
  <c r="DS10" i="2"/>
  <c r="DR10" i="2"/>
  <c r="DQ10" i="2"/>
  <c r="DP10" i="2"/>
  <c r="DO10" i="2"/>
  <c r="DN10" i="2"/>
  <c r="DM10" i="2"/>
  <c r="DL10" i="2"/>
  <c r="DK10" i="2"/>
  <c r="DJ10" i="2"/>
  <c r="DI10" i="2"/>
  <c r="DH10" i="2"/>
  <c r="DG10" i="2"/>
  <c r="DF10" i="2"/>
  <c r="DE10" i="2"/>
  <c r="DD10" i="2"/>
  <c r="DC10" i="2"/>
  <c r="DB10" i="2"/>
  <c r="DA10" i="2"/>
  <c r="CZ10" i="2"/>
  <c r="CY10" i="2"/>
  <c r="CX10" i="2"/>
  <c r="CW10" i="2"/>
  <c r="CV10" i="2"/>
  <c r="CU10" i="2"/>
  <c r="CT10" i="2"/>
  <c r="CS10" i="2"/>
  <c r="CR10" i="2"/>
  <c r="CQ10" i="2"/>
  <c r="CP10" i="2"/>
  <c r="CO10" i="2"/>
  <c r="CN10" i="2"/>
  <c r="CM10" i="2"/>
  <c r="CL10" i="2"/>
  <c r="CK10" i="2"/>
  <c r="CJ10" i="2"/>
  <c r="CI10" i="2"/>
  <c r="CH10" i="2"/>
  <c r="CG10" i="2"/>
  <c r="CF10" i="2"/>
  <c r="CE10" i="2"/>
  <c r="CD10" i="2"/>
  <c r="CC10" i="2"/>
  <c r="CB10" i="2"/>
  <c r="CA10" i="2"/>
  <c r="BZ10" i="2"/>
  <c r="BY10" i="2"/>
  <c r="BX10" i="2"/>
  <c r="BW10" i="2"/>
  <c r="BV10" i="2"/>
  <c r="BU10" i="2"/>
  <c r="DT9" i="2"/>
  <c r="DS9" i="2"/>
  <c r="DR9" i="2"/>
  <c r="DQ9" i="2"/>
  <c r="DP9" i="2"/>
  <c r="DO9" i="2"/>
  <c r="DN9" i="2"/>
  <c r="DM9" i="2"/>
  <c r="DL9" i="2"/>
  <c r="DK9" i="2"/>
  <c r="DJ9" i="2"/>
  <c r="DI9" i="2"/>
  <c r="DH9" i="2"/>
  <c r="DG9" i="2"/>
  <c r="DF9" i="2"/>
  <c r="DE9" i="2"/>
  <c r="DD9" i="2"/>
  <c r="DC9" i="2"/>
  <c r="DB9" i="2"/>
  <c r="DA9" i="2"/>
  <c r="CZ9" i="2"/>
  <c r="CY9" i="2"/>
  <c r="CX9" i="2"/>
  <c r="CW9" i="2"/>
  <c r="CV9" i="2"/>
  <c r="CU9" i="2"/>
  <c r="CT9" i="2"/>
  <c r="CS9" i="2"/>
  <c r="CR9" i="2"/>
  <c r="CQ9" i="2"/>
  <c r="CP9" i="2"/>
  <c r="CO9" i="2"/>
  <c r="CN9" i="2"/>
  <c r="CM9" i="2"/>
  <c r="CL9" i="2"/>
  <c r="CK9" i="2"/>
  <c r="CJ9" i="2"/>
  <c r="CI9" i="2"/>
  <c r="CH9" i="2"/>
  <c r="CG9" i="2"/>
  <c r="CF9" i="2"/>
  <c r="CE9" i="2"/>
  <c r="CD9" i="2"/>
  <c r="CC9" i="2"/>
  <c r="CB9" i="2"/>
  <c r="CA9" i="2"/>
  <c r="BZ9" i="2"/>
  <c r="BY9" i="2"/>
  <c r="BX9" i="2"/>
  <c r="BW9" i="2"/>
  <c r="BV9" i="2"/>
  <c r="BU9" i="2"/>
  <c r="DT8" i="2"/>
  <c r="DS8" i="2"/>
  <c r="DR8" i="2"/>
  <c r="DQ8" i="2"/>
  <c r="DP8" i="2"/>
  <c r="DO8" i="2"/>
  <c r="DN8" i="2"/>
  <c r="DM8" i="2"/>
  <c r="DL8" i="2"/>
  <c r="DK8" i="2"/>
  <c r="DJ8" i="2"/>
  <c r="DI8" i="2"/>
  <c r="DH8" i="2"/>
  <c r="DG8" i="2"/>
  <c r="DF8" i="2"/>
  <c r="DE8" i="2"/>
  <c r="DD8" i="2"/>
  <c r="DC8" i="2"/>
  <c r="DB8" i="2"/>
  <c r="DA8" i="2"/>
  <c r="CZ8" i="2"/>
  <c r="CY8" i="2"/>
  <c r="CX8" i="2"/>
  <c r="CW8" i="2"/>
  <c r="CV8" i="2"/>
  <c r="CU8" i="2"/>
  <c r="CT8" i="2"/>
  <c r="CS8" i="2"/>
  <c r="CR8" i="2"/>
  <c r="CQ8" i="2"/>
  <c r="CP8" i="2"/>
  <c r="CO8" i="2"/>
  <c r="CN8" i="2"/>
  <c r="CM8" i="2"/>
  <c r="CL8" i="2"/>
  <c r="CK8" i="2"/>
  <c r="CJ8" i="2"/>
  <c r="CI8" i="2"/>
  <c r="CH8" i="2"/>
  <c r="CG8" i="2"/>
  <c r="CF8" i="2"/>
  <c r="CE8" i="2"/>
  <c r="CD8" i="2"/>
  <c r="CC8" i="2"/>
  <c r="CB8" i="2"/>
  <c r="CA8" i="2"/>
  <c r="BZ8" i="2"/>
  <c r="BY8" i="2"/>
  <c r="BX8" i="2"/>
  <c r="BW8" i="2"/>
  <c r="BV8" i="2"/>
  <c r="BU8" i="2"/>
  <c r="DT7" i="2"/>
  <c r="DS7" i="2"/>
  <c r="DR7" i="2"/>
  <c r="DQ7" i="2"/>
  <c r="DP7" i="2"/>
  <c r="DO7" i="2"/>
  <c r="DN7" i="2"/>
  <c r="DM7" i="2"/>
  <c r="DL7" i="2"/>
  <c r="DK7" i="2"/>
  <c r="DJ7" i="2"/>
  <c r="DI7" i="2"/>
  <c r="DH7" i="2"/>
  <c r="DG7" i="2"/>
  <c r="DF7" i="2"/>
  <c r="DE7" i="2"/>
  <c r="DD7" i="2"/>
  <c r="DC7" i="2"/>
  <c r="DB7" i="2"/>
  <c r="DA7" i="2"/>
  <c r="CZ7" i="2"/>
  <c r="CY7" i="2"/>
  <c r="CX7" i="2"/>
  <c r="CW7" i="2"/>
  <c r="CV7" i="2"/>
  <c r="CU7" i="2"/>
  <c r="CT7" i="2"/>
  <c r="CS7" i="2"/>
  <c r="CR7" i="2"/>
  <c r="CQ7" i="2"/>
  <c r="CP7" i="2"/>
  <c r="CO7" i="2"/>
  <c r="CN7" i="2"/>
  <c r="CM7" i="2"/>
  <c r="CL7" i="2"/>
  <c r="CK7" i="2"/>
  <c r="CJ7" i="2"/>
  <c r="CI7" i="2"/>
  <c r="CH7" i="2"/>
  <c r="CG7" i="2"/>
  <c r="CF7" i="2"/>
  <c r="CE7" i="2"/>
  <c r="CD7" i="2"/>
  <c r="CC7" i="2"/>
  <c r="CB7" i="2"/>
  <c r="CA7" i="2"/>
  <c r="BZ7" i="2"/>
  <c r="BY7" i="2"/>
  <c r="BX7" i="2"/>
  <c r="BW7" i="2"/>
  <c r="BV7" i="2"/>
  <c r="BU7" i="2"/>
  <c r="DT6" i="2"/>
  <c r="DS6" i="2"/>
  <c r="DR6" i="2"/>
  <c r="DQ6" i="2"/>
  <c r="DP6" i="2"/>
  <c r="DO6" i="2"/>
  <c r="DN6" i="2"/>
  <c r="DM6" i="2"/>
  <c r="DL6" i="2"/>
  <c r="DK6" i="2"/>
  <c r="DJ6" i="2"/>
  <c r="DI6" i="2"/>
  <c r="DH6" i="2"/>
  <c r="DG6" i="2"/>
  <c r="DF6" i="2"/>
  <c r="DE6" i="2"/>
  <c r="DD6" i="2"/>
  <c r="DC6" i="2"/>
  <c r="DB6" i="2"/>
  <c r="DA6" i="2"/>
  <c r="CZ6" i="2"/>
  <c r="CY6" i="2"/>
  <c r="CX6" i="2"/>
  <c r="CW6" i="2"/>
  <c r="CV6" i="2"/>
  <c r="CU6" i="2"/>
  <c r="CT6" i="2"/>
  <c r="CS6" i="2"/>
  <c r="CR6" i="2"/>
  <c r="CQ6" i="2"/>
  <c r="CP6" i="2"/>
  <c r="CO6" i="2"/>
  <c r="CN6" i="2"/>
  <c r="CM6" i="2"/>
  <c r="CL6" i="2"/>
  <c r="CK6" i="2"/>
  <c r="CJ6" i="2"/>
  <c r="CI6" i="2"/>
  <c r="CH6" i="2"/>
  <c r="CG6" i="2"/>
  <c r="CF6" i="2"/>
  <c r="CE6" i="2"/>
  <c r="CD6" i="2"/>
  <c r="CC6" i="2"/>
  <c r="CB6" i="2"/>
  <c r="CA6" i="2"/>
  <c r="BZ6" i="2"/>
  <c r="BY6" i="2"/>
  <c r="BX6" i="2"/>
  <c r="BW6" i="2"/>
  <c r="BV6" i="2"/>
  <c r="BU6" i="2"/>
  <c r="DT5" i="2"/>
  <c r="DS5" i="2"/>
  <c r="DR5" i="2"/>
  <c r="DQ5" i="2"/>
  <c r="DP5" i="2"/>
  <c r="DO5" i="2"/>
  <c r="DN5" i="2"/>
  <c r="DM5" i="2"/>
  <c r="DL5" i="2"/>
  <c r="DK5" i="2"/>
  <c r="DJ5" i="2"/>
  <c r="DI5" i="2"/>
  <c r="DH5" i="2"/>
  <c r="DG5" i="2"/>
  <c r="DF5" i="2"/>
  <c r="DE5" i="2"/>
  <c r="DD5" i="2"/>
  <c r="DC5" i="2"/>
  <c r="DB5" i="2"/>
  <c r="DA5" i="2"/>
  <c r="CZ5" i="2"/>
  <c r="CY5" i="2"/>
  <c r="CX5" i="2"/>
  <c r="CW5" i="2"/>
  <c r="CV5" i="2"/>
  <c r="CU5" i="2"/>
  <c r="CT5" i="2"/>
  <c r="CS5" i="2"/>
  <c r="CR5" i="2"/>
  <c r="CQ5" i="2"/>
  <c r="CP5" i="2"/>
  <c r="CO5" i="2"/>
  <c r="CN5" i="2"/>
  <c r="CM5" i="2"/>
  <c r="CL5" i="2"/>
  <c r="CK5" i="2"/>
  <c r="CJ5" i="2"/>
  <c r="CI5" i="2"/>
  <c r="CH5" i="2"/>
  <c r="CG5" i="2"/>
  <c r="CF5" i="2"/>
  <c r="CE5" i="2"/>
  <c r="CD5" i="2"/>
  <c r="CC5" i="2"/>
  <c r="CB5" i="2"/>
  <c r="CA5" i="2"/>
  <c r="BZ5" i="2"/>
  <c r="BY5" i="2"/>
  <c r="BX5" i="2"/>
  <c r="BW5" i="2"/>
  <c r="BV5" i="2"/>
  <c r="BU5" i="2"/>
  <c r="DT4" i="2"/>
  <c r="DS4" i="2"/>
  <c r="DR4" i="2"/>
  <c r="DQ4" i="2"/>
  <c r="DP4" i="2"/>
  <c r="DO4" i="2"/>
  <c r="DN4" i="2"/>
  <c r="DM4" i="2"/>
  <c r="DL4" i="2"/>
  <c r="DK4" i="2"/>
  <c r="DJ4" i="2"/>
  <c r="DI4" i="2"/>
  <c r="DH4" i="2"/>
  <c r="DG4" i="2"/>
  <c r="DF4" i="2"/>
  <c r="DE4" i="2"/>
  <c r="DD4" i="2"/>
  <c r="DC4" i="2"/>
  <c r="DB4" i="2"/>
  <c r="DA4" i="2"/>
  <c r="CZ4" i="2"/>
  <c r="CY4" i="2"/>
  <c r="CX4" i="2"/>
  <c r="CW4" i="2"/>
  <c r="CV4" i="2"/>
  <c r="CU4" i="2"/>
  <c r="CT4" i="2"/>
  <c r="CS4" i="2"/>
  <c r="CR4" i="2"/>
  <c r="CQ4" i="2"/>
  <c r="CP4" i="2"/>
  <c r="CO4" i="2"/>
  <c r="CN4" i="2"/>
  <c r="CM4" i="2"/>
  <c r="CL4" i="2"/>
  <c r="CK4" i="2"/>
  <c r="CJ4" i="2"/>
  <c r="CI4" i="2"/>
  <c r="CH4" i="2"/>
  <c r="CG4" i="2"/>
  <c r="CF4" i="2"/>
  <c r="CE4" i="2"/>
  <c r="CD4" i="2"/>
  <c r="CC4" i="2"/>
  <c r="CB4" i="2"/>
  <c r="CA4" i="2"/>
  <c r="BZ4" i="2"/>
  <c r="BY4" i="2"/>
  <c r="BX4" i="2"/>
  <c r="BW4" i="2"/>
  <c r="BV4" i="2"/>
  <c r="BU4" i="2"/>
  <c r="DT1" i="2"/>
  <c r="DS1" i="2"/>
  <c r="DR1" i="2"/>
  <c r="DQ1" i="2"/>
  <c r="DP1" i="2"/>
  <c r="DO1" i="2"/>
  <c r="DN1" i="2"/>
  <c r="DM1" i="2"/>
  <c r="DL1" i="2"/>
  <c r="DK1" i="2"/>
  <c r="DJ1" i="2"/>
  <c r="DI1" i="2"/>
  <c r="DH1" i="2"/>
  <c r="DG1" i="2"/>
  <c r="DF1" i="2"/>
  <c r="DE1" i="2"/>
  <c r="DD1" i="2"/>
  <c r="DC1" i="2"/>
  <c r="DB1" i="2"/>
  <c r="DA1" i="2"/>
  <c r="CZ1" i="2"/>
  <c r="CY1" i="2"/>
  <c r="CX1" i="2"/>
  <c r="CW1" i="2"/>
  <c r="CV1" i="2"/>
  <c r="CU1" i="2"/>
  <c r="CT1" i="2"/>
  <c r="CS1" i="2"/>
  <c r="CR1" i="2"/>
  <c r="CQ1" i="2"/>
  <c r="CP1" i="2"/>
  <c r="CO1" i="2"/>
  <c r="CN1" i="2"/>
  <c r="CM1" i="2"/>
  <c r="CL1" i="2"/>
  <c r="CK1" i="2"/>
  <c r="CJ1" i="2"/>
  <c r="CI1" i="2"/>
  <c r="CH1" i="2"/>
  <c r="CG1" i="2"/>
  <c r="CF1" i="2"/>
  <c r="CE1" i="2"/>
  <c r="CD1" i="2"/>
  <c r="CC1" i="2"/>
  <c r="CB1" i="2"/>
  <c r="CA1" i="2"/>
  <c r="BZ1" i="2"/>
  <c r="BY1" i="2"/>
  <c r="BX1" i="2"/>
  <c r="BW1" i="2"/>
  <c r="BV1" i="2"/>
  <c r="BU1" i="2"/>
  <c r="AO7" i="8"/>
  <c r="AO6" i="8"/>
  <c r="AO5" i="8"/>
  <c r="AO4" i="8"/>
  <c r="AO3" i="8"/>
  <c r="AO1" i="8"/>
  <c r="BT21" i="2"/>
  <c r="BS21" i="2"/>
  <c r="BR21" i="2"/>
  <c r="BQ21" i="2"/>
  <c r="BP21" i="2"/>
  <c r="BO21" i="2"/>
  <c r="BN21" i="2"/>
  <c r="BM21" i="2"/>
  <c r="BL21" i="2"/>
  <c r="BK21" i="2"/>
  <c r="BJ21" i="2"/>
  <c r="BI21" i="2"/>
  <c r="BH21" i="2"/>
  <c r="BG21" i="2"/>
  <c r="BF21" i="2"/>
  <c r="BE21" i="2"/>
  <c r="BD21" i="2"/>
  <c r="BC21" i="2"/>
  <c r="BB21" i="2"/>
  <c r="BA21" i="2"/>
  <c r="AZ21" i="2"/>
  <c r="AY21" i="2"/>
  <c r="AX21" i="2"/>
  <c r="AW21" i="2"/>
  <c r="AV21" i="2"/>
  <c r="AU21" i="2"/>
  <c r="AT21" i="2"/>
  <c r="AS21" i="2"/>
  <c r="AR21" i="2"/>
  <c r="AQ21" i="2"/>
  <c r="AP21" i="2"/>
  <c r="AO21" i="2"/>
  <c r="BT20" i="2"/>
  <c r="BS20" i="2"/>
  <c r="BR20" i="2"/>
  <c r="BQ20" i="2"/>
  <c r="BP20" i="2"/>
  <c r="BO20" i="2"/>
  <c r="BN20" i="2"/>
  <c r="BM20" i="2"/>
  <c r="BL20" i="2"/>
  <c r="BK20" i="2"/>
  <c r="BJ20" i="2"/>
  <c r="BI20" i="2"/>
  <c r="BH20" i="2"/>
  <c r="BG20" i="2"/>
  <c r="BF20" i="2"/>
  <c r="BE20" i="2"/>
  <c r="BD20" i="2"/>
  <c r="BC20" i="2"/>
  <c r="BB20" i="2"/>
  <c r="BA20" i="2"/>
  <c r="AZ20" i="2"/>
  <c r="AY20" i="2"/>
  <c r="AX20" i="2"/>
  <c r="AW20" i="2"/>
  <c r="AV20" i="2"/>
  <c r="AU20" i="2"/>
  <c r="AT20" i="2"/>
  <c r="AS20" i="2"/>
  <c r="AR20" i="2"/>
  <c r="AQ20" i="2"/>
  <c r="AP20" i="2"/>
  <c r="AO20" i="2"/>
  <c r="BT19" i="2"/>
  <c r="BS19" i="2"/>
  <c r="BR19" i="2"/>
  <c r="BQ19" i="2"/>
  <c r="BP19" i="2"/>
  <c r="BO19" i="2"/>
  <c r="BN19" i="2"/>
  <c r="BM19" i="2"/>
  <c r="BL19" i="2"/>
  <c r="BK19" i="2"/>
  <c r="BJ19" i="2"/>
  <c r="BI19" i="2"/>
  <c r="BH19" i="2"/>
  <c r="BG19" i="2"/>
  <c r="BF19" i="2"/>
  <c r="BE19" i="2"/>
  <c r="BD19" i="2"/>
  <c r="BC19" i="2"/>
  <c r="BB19" i="2"/>
  <c r="BA19" i="2"/>
  <c r="AZ19" i="2"/>
  <c r="AY19" i="2"/>
  <c r="AX19" i="2"/>
  <c r="AW19" i="2"/>
  <c r="AV19" i="2"/>
  <c r="AU19" i="2"/>
  <c r="AT19" i="2"/>
  <c r="AS19" i="2"/>
  <c r="AR19" i="2"/>
  <c r="AQ19" i="2"/>
  <c r="AP19" i="2"/>
  <c r="AO19" i="2"/>
  <c r="BT18" i="2"/>
  <c r="BS18" i="2"/>
  <c r="BR18" i="2"/>
  <c r="BQ18" i="2"/>
  <c r="BP18" i="2"/>
  <c r="BO18" i="2"/>
  <c r="BN18" i="2"/>
  <c r="BM18" i="2"/>
  <c r="BL18" i="2"/>
  <c r="BK18" i="2"/>
  <c r="BJ18" i="2"/>
  <c r="BI18" i="2"/>
  <c r="BH18" i="2"/>
  <c r="BG18" i="2"/>
  <c r="BF18" i="2"/>
  <c r="BE18" i="2"/>
  <c r="BD18" i="2"/>
  <c r="BC18" i="2"/>
  <c r="BB18" i="2"/>
  <c r="BA18" i="2"/>
  <c r="AZ18" i="2"/>
  <c r="AY18" i="2"/>
  <c r="AX18" i="2"/>
  <c r="AW18" i="2"/>
  <c r="AV18" i="2"/>
  <c r="AU18" i="2"/>
  <c r="AT18" i="2"/>
  <c r="AS18" i="2"/>
  <c r="AR18" i="2"/>
  <c r="AQ18" i="2"/>
  <c r="AP18" i="2"/>
  <c r="AO18" i="2"/>
  <c r="BT17" i="2"/>
  <c r="BS17" i="2"/>
  <c r="BR17" i="2"/>
  <c r="BQ17" i="2"/>
  <c r="BP17" i="2"/>
  <c r="BO17" i="2"/>
  <c r="BN17" i="2"/>
  <c r="BM17" i="2"/>
  <c r="BL17" i="2"/>
  <c r="BK17" i="2"/>
  <c r="BJ17" i="2"/>
  <c r="BI17" i="2"/>
  <c r="BH17" i="2"/>
  <c r="BG17" i="2"/>
  <c r="BF17" i="2"/>
  <c r="BE17" i="2"/>
  <c r="BD17" i="2"/>
  <c r="BC17" i="2"/>
  <c r="BB17" i="2"/>
  <c r="BA17" i="2"/>
  <c r="AZ17" i="2"/>
  <c r="AY17" i="2"/>
  <c r="AX17" i="2"/>
  <c r="AW17" i="2"/>
  <c r="AV17" i="2"/>
  <c r="AU17" i="2"/>
  <c r="AT17" i="2"/>
  <c r="AS17" i="2"/>
  <c r="AR17" i="2"/>
  <c r="AQ17" i="2"/>
  <c r="AP17" i="2"/>
  <c r="AO17" i="2"/>
  <c r="BT15" i="2"/>
  <c r="BS15" i="2"/>
  <c r="BR15" i="2"/>
  <c r="BQ15" i="2"/>
  <c r="BP15" i="2"/>
  <c r="BO15" i="2"/>
  <c r="BN15" i="2"/>
  <c r="BM15" i="2"/>
  <c r="BL15" i="2"/>
  <c r="BK15" i="2"/>
  <c r="BJ15" i="2"/>
  <c r="BI15" i="2"/>
  <c r="BH15" i="2"/>
  <c r="BG15" i="2"/>
  <c r="BF15" i="2"/>
  <c r="BE15" i="2"/>
  <c r="BD15" i="2"/>
  <c r="BC15" i="2"/>
  <c r="BB15" i="2"/>
  <c r="BA15" i="2"/>
  <c r="AZ15" i="2"/>
  <c r="AY15" i="2"/>
  <c r="AX15" i="2"/>
  <c r="AW15" i="2"/>
  <c r="AV15" i="2"/>
  <c r="AU15" i="2"/>
  <c r="AT15" i="2"/>
  <c r="AS15" i="2"/>
  <c r="AR15" i="2"/>
  <c r="AQ15" i="2"/>
  <c r="AP15" i="2"/>
  <c r="AO15" i="2"/>
  <c r="BT14" i="2"/>
  <c r="BS14" i="2"/>
  <c r="BR14" i="2"/>
  <c r="BQ14" i="2"/>
  <c r="BP14" i="2"/>
  <c r="BO14" i="2"/>
  <c r="BN14" i="2"/>
  <c r="BM14" i="2"/>
  <c r="BL14" i="2"/>
  <c r="BK14" i="2"/>
  <c r="BJ14" i="2"/>
  <c r="BI14" i="2"/>
  <c r="BH14" i="2"/>
  <c r="BG14" i="2"/>
  <c r="BF14" i="2"/>
  <c r="BE14" i="2"/>
  <c r="BD14" i="2"/>
  <c r="BC14" i="2"/>
  <c r="BB14" i="2"/>
  <c r="BA14" i="2"/>
  <c r="AZ14" i="2"/>
  <c r="AY14" i="2"/>
  <c r="AX14" i="2"/>
  <c r="AW14" i="2"/>
  <c r="AV14" i="2"/>
  <c r="AU14" i="2"/>
  <c r="AT14" i="2"/>
  <c r="AS14" i="2"/>
  <c r="AR14" i="2"/>
  <c r="AQ14" i="2"/>
  <c r="AP14" i="2"/>
  <c r="AO14" i="2"/>
  <c r="BT13" i="2"/>
  <c r="BS13" i="2"/>
  <c r="BR13" i="2"/>
  <c r="BQ13" i="2"/>
  <c r="BP13" i="2"/>
  <c r="BO13" i="2"/>
  <c r="BN13" i="2"/>
  <c r="BM13" i="2"/>
  <c r="BL13" i="2"/>
  <c r="BK13" i="2"/>
  <c r="BJ13" i="2"/>
  <c r="BI13" i="2"/>
  <c r="BH13" i="2"/>
  <c r="BG13" i="2"/>
  <c r="BF13" i="2"/>
  <c r="BE13" i="2"/>
  <c r="BD13" i="2"/>
  <c r="BC13" i="2"/>
  <c r="BB13" i="2"/>
  <c r="BA13" i="2"/>
  <c r="AZ13" i="2"/>
  <c r="AY13" i="2"/>
  <c r="AX13" i="2"/>
  <c r="AW13" i="2"/>
  <c r="AV13" i="2"/>
  <c r="AU13" i="2"/>
  <c r="AT13" i="2"/>
  <c r="AS13" i="2"/>
  <c r="AR13" i="2"/>
  <c r="AQ13" i="2"/>
  <c r="AP13" i="2"/>
  <c r="AO13" i="2"/>
  <c r="BT12" i="2"/>
  <c r="BS12" i="2"/>
  <c r="BR12" i="2"/>
  <c r="BQ12" i="2"/>
  <c r="BP12" i="2"/>
  <c r="BO12" i="2"/>
  <c r="BN12" i="2"/>
  <c r="BM12" i="2"/>
  <c r="BL12" i="2"/>
  <c r="BK12" i="2"/>
  <c r="BJ12" i="2"/>
  <c r="BI12" i="2"/>
  <c r="BH12" i="2"/>
  <c r="BG12" i="2"/>
  <c r="BF12" i="2"/>
  <c r="BE12" i="2"/>
  <c r="BD12" i="2"/>
  <c r="BC12" i="2"/>
  <c r="BB12" i="2"/>
  <c r="BA12" i="2"/>
  <c r="AZ12" i="2"/>
  <c r="AY12" i="2"/>
  <c r="AX12" i="2"/>
  <c r="AW12" i="2"/>
  <c r="AV12" i="2"/>
  <c r="AU12" i="2"/>
  <c r="AT12" i="2"/>
  <c r="AS12" i="2"/>
  <c r="AR12" i="2"/>
  <c r="AQ12" i="2"/>
  <c r="AP12" i="2"/>
  <c r="AO12" i="2"/>
  <c r="AN12" i="2"/>
  <c r="BT10" i="2"/>
  <c r="BS10" i="2"/>
  <c r="BR10" i="2"/>
  <c r="BQ10" i="2"/>
  <c r="BP10" i="2"/>
  <c r="BO10" i="2"/>
  <c r="BN10" i="2"/>
  <c r="BM10" i="2"/>
  <c r="BL10" i="2"/>
  <c r="BK10" i="2"/>
  <c r="BJ10" i="2"/>
  <c r="BI10" i="2"/>
  <c r="BH10" i="2"/>
  <c r="BG10" i="2"/>
  <c r="BF10" i="2"/>
  <c r="BE10" i="2"/>
  <c r="BD10" i="2"/>
  <c r="BC10" i="2"/>
  <c r="BB10" i="2"/>
  <c r="BA10" i="2"/>
  <c r="AZ10" i="2"/>
  <c r="AY10" i="2"/>
  <c r="AX10" i="2"/>
  <c r="AW10" i="2"/>
  <c r="AV10" i="2"/>
  <c r="AU10" i="2"/>
  <c r="AT10" i="2"/>
  <c r="AS10" i="2"/>
  <c r="AR10" i="2"/>
  <c r="AQ10" i="2"/>
  <c r="AP10" i="2"/>
  <c r="AO10" i="2"/>
  <c r="BT9" i="2"/>
  <c r="BS9" i="2"/>
  <c r="BR9" i="2"/>
  <c r="BQ9" i="2"/>
  <c r="BP9" i="2"/>
  <c r="BO9" i="2"/>
  <c r="BN9" i="2"/>
  <c r="BM9" i="2"/>
  <c r="BL9" i="2"/>
  <c r="BK9" i="2"/>
  <c r="BJ9" i="2"/>
  <c r="BI9" i="2"/>
  <c r="BH9" i="2"/>
  <c r="BG9" i="2"/>
  <c r="BF9" i="2"/>
  <c r="BE9" i="2"/>
  <c r="BD9" i="2"/>
  <c r="BC9" i="2"/>
  <c r="BB9" i="2"/>
  <c r="BA9" i="2"/>
  <c r="AZ9" i="2"/>
  <c r="AY9" i="2"/>
  <c r="AX9" i="2"/>
  <c r="AW9" i="2"/>
  <c r="AV9" i="2"/>
  <c r="AU9" i="2"/>
  <c r="AT9" i="2"/>
  <c r="AS9" i="2"/>
  <c r="AR9" i="2"/>
  <c r="AQ9" i="2"/>
  <c r="AP9" i="2"/>
  <c r="AO9" i="2"/>
  <c r="BT8" i="2"/>
  <c r="BS8" i="2"/>
  <c r="BR8" i="2"/>
  <c r="BQ8" i="2"/>
  <c r="BP8" i="2"/>
  <c r="BO8" i="2"/>
  <c r="BN8" i="2"/>
  <c r="BM8" i="2"/>
  <c r="BL8" i="2"/>
  <c r="BK8" i="2"/>
  <c r="BJ8" i="2"/>
  <c r="BI8" i="2"/>
  <c r="BH8" i="2"/>
  <c r="BG8" i="2"/>
  <c r="BF8" i="2"/>
  <c r="BE8" i="2"/>
  <c r="BD8" i="2"/>
  <c r="BC8" i="2"/>
  <c r="BB8" i="2"/>
  <c r="BA8" i="2"/>
  <c r="AZ8" i="2"/>
  <c r="AY8" i="2"/>
  <c r="AX8" i="2"/>
  <c r="AW8" i="2"/>
  <c r="AV8" i="2"/>
  <c r="AU8" i="2"/>
  <c r="AT8" i="2"/>
  <c r="AS8" i="2"/>
  <c r="AR8" i="2"/>
  <c r="AQ8" i="2"/>
  <c r="AP8" i="2"/>
  <c r="AO8" i="2"/>
  <c r="BT7" i="2"/>
  <c r="BS7" i="2"/>
  <c r="BR7" i="2"/>
  <c r="BQ7" i="2"/>
  <c r="BP7" i="2"/>
  <c r="BO7" i="2"/>
  <c r="BN7" i="2"/>
  <c r="BM7" i="2"/>
  <c r="BL7" i="2"/>
  <c r="BK7" i="2"/>
  <c r="BJ7" i="2"/>
  <c r="BI7" i="2"/>
  <c r="BH7" i="2"/>
  <c r="BG7" i="2"/>
  <c r="BF7" i="2"/>
  <c r="BE7" i="2"/>
  <c r="BD7" i="2"/>
  <c r="BC7" i="2"/>
  <c r="BB7" i="2"/>
  <c r="BA7" i="2"/>
  <c r="AZ7" i="2"/>
  <c r="AY7" i="2"/>
  <c r="AX7" i="2"/>
  <c r="AW7" i="2"/>
  <c r="AV7" i="2"/>
  <c r="AU7" i="2"/>
  <c r="AT7" i="2"/>
  <c r="AS7" i="2"/>
  <c r="AR7" i="2"/>
  <c r="AQ7" i="2"/>
  <c r="AP7" i="2"/>
  <c r="AO7" i="2"/>
  <c r="BT6" i="2"/>
  <c r="BS6" i="2"/>
  <c r="BR6" i="2"/>
  <c r="BQ6" i="2"/>
  <c r="BP6" i="2"/>
  <c r="BO6" i="2"/>
  <c r="BN6" i="2"/>
  <c r="BM6" i="2"/>
  <c r="BL6" i="2"/>
  <c r="BK6" i="2"/>
  <c r="BJ6" i="2"/>
  <c r="BI6" i="2"/>
  <c r="BH6" i="2"/>
  <c r="BG6" i="2"/>
  <c r="BF6" i="2"/>
  <c r="BE6" i="2"/>
  <c r="BD6" i="2"/>
  <c r="BC6" i="2"/>
  <c r="BB6" i="2"/>
  <c r="BA6" i="2"/>
  <c r="AZ6" i="2"/>
  <c r="AY6" i="2"/>
  <c r="AX6" i="2"/>
  <c r="AW6" i="2"/>
  <c r="AV6" i="2"/>
  <c r="AU6" i="2"/>
  <c r="AT6" i="2"/>
  <c r="AS6" i="2"/>
  <c r="AR6" i="2"/>
  <c r="AQ6" i="2"/>
  <c r="AP6" i="2"/>
  <c r="AO6" i="2"/>
  <c r="BT5" i="2"/>
  <c r="BS5" i="2"/>
  <c r="BR5" i="2"/>
  <c r="BQ5" i="2"/>
  <c r="BP5" i="2"/>
  <c r="BO5" i="2"/>
  <c r="BN5" i="2"/>
  <c r="BM5" i="2"/>
  <c r="BL5" i="2"/>
  <c r="BK5" i="2"/>
  <c r="BJ5" i="2"/>
  <c r="BI5" i="2"/>
  <c r="BH5" i="2"/>
  <c r="BG5" i="2"/>
  <c r="BF5" i="2"/>
  <c r="BE5" i="2"/>
  <c r="BD5" i="2"/>
  <c r="BC5" i="2"/>
  <c r="BB5" i="2"/>
  <c r="BA5" i="2"/>
  <c r="AZ5" i="2"/>
  <c r="AY5" i="2"/>
  <c r="AX5" i="2"/>
  <c r="AW5" i="2"/>
  <c r="AV5" i="2"/>
  <c r="AU5" i="2"/>
  <c r="AT5" i="2"/>
  <c r="AS5" i="2"/>
  <c r="AR5" i="2"/>
  <c r="AQ5" i="2"/>
  <c r="AP5" i="2"/>
  <c r="AO5" i="2"/>
  <c r="BT4" i="2"/>
  <c r="BS4" i="2"/>
  <c r="BR4" i="2"/>
  <c r="BQ4" i="2"/>
  <c r="BP4" i="2"/>
  <c r="BO4" i="2"/>
  <c r="BN4" i="2"/>
  <c r="BM4" i="2"/>
  <c r="BL4" i="2"/>
  <c r="BK4" i="2"/>
  <c r="BJ4" i="2"/>
  <c r="BI4" i="2"/>
  <c r="BH4" i="2"/>
  <c r="BG4" i="2"/>
  <c r="BF4" i="2"/>
  <c r="BE4" i="2"/>
  <c r="BD4" i="2"/>
  <c r="BC4" i="2"/>
  <c r="BB4" i="2"/>
  <c r="BA4" i="2"/>
  <c r="AZ4" i="2"/>
  <c r="AY4" i="2"/>
  <c r="AX4" i="2"/>
  <c r="AW4" i="2"/>
  <c r="AV4" i="2"/>
  <c r="AU4" i="2"/>
  <c r="AT4" i="2"/>
  <c r="AS4" i="2"/>
  <c r="AR4" i="2"/>
  <c r="AQ4" i="2"/>
  <c r="AP4" i="2"/>
  <c r="AO4" i="2"/>
  <c r="BT1" i="2"/>
  <c r="BS1" i="2"/>
  <c r="BR1" i="2"/>
  <c r="BQ1" i="2"/>
  <c r="BP1" i="2"/>
  <c r="BO1" i="2"/>
  <c r="BN1" i="2"/>
  <c r="BM1" i="2"/>
  <c r="BL1" i="2"/>
  <c r="BK1" i="2"/>
  <c r="BJ1" i="2"/>
  <c r="BI1" i="2"/>
  <c r="BH1" i="2"/>
  <c r="BG1" i="2"/>
  <c r="BF1" i="2"/>
  <c r="BE1" i="2"/>
  <c r="BD1" i="2"/>
  <c r="BC1" i="2"/>
  <c r="BB1" i="2"/>
  <c r="BA1" i="2"/>
  <c r="AZ1" i="2"/>
  <c r="AY1" i="2"/>
  <c r="AX1" i="2"/>
  <c r="AW1" i="2"/>
  <c r="AV1" i="2"/>
  <c r="AU1" i="2"/>
  <c r="AT1" i="2"/>
  <c r="AS1" i="2"/>
  <c r="AR1" i="2"/>
  <c r="AQ1" i="2"/>
  <c r="AP1" i="2"/>
  <c r="AO1" i="2"/>
  <c r="DT96" i="7"/>
  <c r="DS96" i="7"/>
  <c r="DR96" i="7"/>
  <c r="DQ96" i="7"/>
  <c r="DP96" i="7"/>
  <c r="DO96" i="7"/>
  <c r="DN96" i="7"/>
  <c r="DM96" i="7"/>
  <c r="DL96" i="7"/>
  <c r="DK96" i="7"/>
  <c r="DJ96" i="7"/>
  <c r="DI96" i="7"/>
  <c r="DH96" i="7"/>
  <c r="DG96" i="7"/>
  <c r="DF96" i="7"/>
  <c r="DE96" i="7"/>
  <c r="DD96" i="7"/>
  <c r="DC96" i="7"/>
  <c r="DB96" i="7"/>
  <c r="DA96" i="7"/>
  <c r="CZ96" i="7"/>
  <c r="CY96" i="7"/>
  <c r="CX96" i="7"/>
  <c r="CW96" i="7"/>
  <c r="CV96" i="7"/>
  <c r="CU96" i="7"/>
  <c r="CT96" i="7"/>
  <c r="CS96" i="7"/>
  <c r="CR96" i="7"/>
  <c r="CQ96" i="7"/>
  <c r="CP96" i="7"/>
  <c r="CO96" i="7"/>
  <c r="CN96" i="7"/>
  <c r="CM96" i="7"/>
  <c r="CL96" i="7"/>
  <c r="CK96" i="7"/>
  <c r="CJ96" i="7"/>
  <c r="CI96" i="7"/>
  <c r="CH96" i="7"/>
  <c r="CG96" i="7"/>
  <c r="CF96" i="7"/>
  <c r="CE96" i="7"/>
  <c r="CD96" i="7"/>
  <c r="CC96" i="7"/>
  <c r="CB96" i="7"/>
  <c r="CA96" i="7"/>
  <c r="BZ96" i="7"/>
  <c r="BY96" i="7"/>
  <c r="BX96" i="7"/>
  <c r="BW96" i="7"/>
  <c r="BV96" i="7"/>
  <c r="BU96" i="7"/>
  <c r="BT96" i="7"/>
  <c r="BS96" i="7"/>
  <c r="BR96" i="7"/>
  <c r="BQ96" i="7"/>
  <c r="BP96" i="7"/>
  <c r="BO96" i="7"/>
  <c r="BN96" i="7"/>
  <c r="BM96" i="7"/>
  <c r="BL96" i="7"/>
  <c r="BK96" i="7"/>
  <c r="BJ96" i="7"/>
  <c r="BI96" i="7"/>
  <c r="BH96" i="7"/>
  <c r="BG96" i="7"/>
  <c r="BF96" i="7"/>
  <c r="BE96" i="7"/>
  <c r="BD96" i="7"/>
  <c r="BC96" i="7"/>
  <c r="BB96" i="7"/>
  <c r="BA96" i="7"/>
  <c r="AZ96" i="7"/>
  <c r="AY96" i="7"/>
  <c r="AX96" i="7"/>
  <c r="AW96" i="7"/>
  <c r="AV96" i="7"/>
  <c r="AU96" i="7"/>
  <c r="AT96" i="7"/>
  <c r="AS96" i="7"/>
  <c r="AR96" i="7"/>
  <c r="AQ96" i="7"/>
  <c r="AP96" i="7"/>
  <c r="AO96" i="7"/>
  <c r="DT95" i="7"/>
  <c r="DS95" i="7"/>
  <c r="DR95" i="7"/>
  <c r="DQ95" i="7"/>
  <c r="DP95" i="7"/>
  <c r="DO95" i="7"/>
  <c r="DN95" i="7"/>
  <c r="DM95" i="7"/>
  <c r="DL95" i="7"/>
  <c r="DK95" i="7"/>
  <c r="DJ95" i="7"/>
  <c r="DI95" i="7"/>
  <c r="DH95" i="7"/>
  <c r="DG95" i="7"/>
  <c r="DF95" i="7"/>
  <c r="DE95" i="7"/>
  <c r="DD95" i="7"/>
  <c r="DC95" i="7"/>
  <c r="DB95" i="7"/>
  <c r="DA95" i="7"/>
  <c r="CZ95" i="7"/>
  <c r="CY95" i="7"/>
  <c r="CX95" i="7"/>
  <c r="CW95" i="7"/>
  <c r="CV95" i="7"/>
  <c r="CU95" i="7"/>
  <c r="CT95" i="7"/>
  <c r="CS95" i="7"/>
  <c r="CR95" i="7"/>
  <c r="CQ95" i="7"/>
  <c r="CP95" i="7"/>
  <c r="CO95" i="7"/>
  <c r="CN95" i="7"/>
  <c r="CM95" i="7"/>
  <c r="CL95" i="7"/>
  <c r="CK95" i="7"/>
  <c r="CJ95" i="7"/>
  <c r="CI95" i="7"/>
  <c r="CH95" i="7"/>
  <c r="CG95" i="7"/>
  <c r="CF95" i="7"/>
  <c r="CE95" i="7"/>
  <c r="CD95" i="7"/>
  <c r="CC95" i="7"/>
  <c r="CB95" i="7"/>
  <c r="CA95" i="7"/>
  <c r="BZ95" i="7"/>
  <c r="BY95" i="7"/>
  <c r="BX95" i="7"/>
  <c r="BW95" i="7"/>
  <c r="BV95" i="7"/>
  <c r="BU95" i="7"/>
  <c r="BT95" i="7"/>
  <c r="BS95" i="7"/>
  <c r="BR95" i="7"/>
  <c r="BQ95" i="7"/>
  <c r="BP95" i="7"/>
  <c r="BO95" i="7"/>
  <c r="BN95" i="7"/>
  <c r="BM95" i="7"/>
  <c r="BL95" i="7"/>
  <c r="BK95" i="7"/>
  <c r="BJ95" i="7"/>
  <c r="BI95" i="7"/>
  <c r="BH95" i="7"/>
  <c r="BG95" i="7"/>
  <c r="BF95" i="7"/>
  <c r="BE95" i="7"/>
  <c r="BD95" i="7"/>
  <c r="BC95" i="7"/>
  <c r="BB95" i="7"/>
  <c r="BA95" i="7"/>
  <c r="AZ95" i="7"/>
  <c r="AY95" i="7"/>
  <c r="AX95" i="7"/>
  <c r="AW95" i="7"/>
  <c r="AV95" i="7"/>
  <c r="AU95" i="7"/>
  <c r="AT95" i="7"/>
  <c r="AS95" i="7"/>
  <c r="AR95" i="7"/>
  <c r="AQ95" i="7"/>
  <c r="AP95" i="7"/>
  <c r="AO95" i="7"/>
  <c r="DT94" i="7"/>
  <c r="DS94" i="7"/>
  <c r="DR94" i="7"/>
  <c r="DQ94" i="7"/>
  <c r="DP94" i="7"/>
  <c r="DO94" i="7"/>
  <c r="DN94" i="7"/>
  <c r="DM94" i="7"/>
  <c r="DL94" i="7"/>
  <c r="DK94" i="7"/>
  <c r="DJ94" i="7"/>
  <c r="DI94" i="7"/>
  <c r="DH94" i="7"/>
  <c r="DG94" i="7"/>
  <c r="DF94" i="7"/>
  <c r="DE94" i="7"/>
  <c r="DD94" i="7"/>
  <c r="DC94" i="7"/>
  <c r="DB94" i="7"/>
  <c r="DA94" i="7"/>
  <c r="CZ94" i="7"/>
  <c r="CY94" i="7"/>
  <c r="CX94" i="7"/>
  <c r="CW94" i="7"/>
  <c r="CV94" i="7"/>
  <c r="CU94" i="7"/>
  <c r="CT94" i="7"/>
  <c r="CS94" i="7"/>
  <c r="CR94" i="7"/>
  <c r="CQ94" i="7"/>
  <c r="CP94" i="7"/>
  <c r="CO94" i="7"/>
  <c r="CN94" i="7"/>
  <c r="CM94" i="7"/>
  <c r="CL94" i="7"/>
  <c r="CK94" i="7"/>
  <c r="CJ94" i="7"/>
  <c r="CI94" i="7"/>
  <c r="CH94" i="7"/>
  <c r="CG94" i="7"/>
  <c r="CF94" i="7"/>
  <c r="CE94" i="7"/>
  <c r="CD94" i="7"/>
  <c r="CC94" i="7"/>
  <c r="CB94" i="7"/>
  <c r="CA94" i="7"/>
  <c r="BZ94" i="7"/>
  <c r="BY94" i="7"/>
  <c r="BX94" i="7"/>
  <c r="BW94" i="7"/>
  <c r="BV94" i="7"/>
  <c r="BU94" i="7"/>
  <c r="BT94" i="7"/>
  <c r="BS94" i="7"/>
  <c r="BR94" i="7"/>
  <c r="BQ94" i="7"/>
  <c r="BP94" i="7"/>
  <c r="BO94" i="7"/>
  <c r="BN94" i="7"/>
  <c r="BM94" i="7"/>
  <c r="BL94" i="7"/>
  <c r="BK94" i="7"/>
  <c r="BJ94" i="7"/>
  <c r="BI94" i="7"/>
  <c r="BH94" i="7"/>
  <c r="BG94" i="7"/>
  <c r="BF94" i="7"/>
  <c r="BE94" i="7"/>
  <c r="BD94" i="7"/>
  <c r="BC94" i="7"/>
  <c r="BB94" i="7"/>
  <c r="BA94" i="7"/>
  <c r="AZ94" i="7"/>
  <c r="AY94" i="7"/>
  <c r="AX94" i="7"/>
  <c r="AW94" i="7"/>
  <c r="AV94" i="7"/>
  <c r="AU94" i="7"/>
  <c r="AT94" i="7"/>
  <c r="AS94" i="7"/>
  <c r="AR94" i="7"/>
  <c r="AQ94" i="7"/>
  <c r="AP94" i="7"/>
  <c r="AO94" i="7"/>
  <c r="DT93" i="7"/>
  <c r="DS93" i="7"/>
  <c r="DR93" i="7"/>
  <c r="DQ93" i="7"/>
  <c r="DP93" i="7"/>
  <c r="DO93" i="7"/>
  <c r="DN93" i="7"/>
  <c r="DM93" i="7"/>
  <c r="DL93" i="7"/>
  <c r="DK93" i="7"/>
  <c r="DJ93" i="7"/>
  <c r="DI93" i="7"/>
  <c r="DH93" i="7"/>
  <c r="DG93" i="7"/>
  <c r="DF93" i="7"/>
  <c r="DE93" i="7"/>
  <c r="DD93" i="7"/>
  <c r="DC93" i="7"/>
  <c r="DB93" i="7"/>
  <c r="DA93" i="7"/>
  <c r="CZ93" i="7"/>
  <c r="CY93" i="7"/>
  <c r="CX93" i="7"/>
  <c r="CW93" i="7"/>
  <c r="CV93" i="7"/>
  <c r="CU93" i="7"/>
  <c r="CT93" i="7"/>
  <c r="CS93" i="7"/>
  <c r="CR93" i="7"/>
  <c r="CQ93" i="7"/>
  <c r="CP93" i="7"/>
  <c r="CO93" i="7"/>
  <c r="CN93" i="7"/>
  <c r="CM93" i="7"/>
  <c r="CL93" i="7"/>
  <c r="CK93" i="7"/>
  <c r="CJ93" i="7"/>
  <c r="CI93" i="7"/>
  <c r="CH93" i="7"/>
  <c r="CG93" i="7"/>
  <c r="CF93" i="7"/>
  <c r="CE93" i="7"/>
  <c r="CD93" i="7"/>
  <c r="CC93" i="7"/>
  <c r="CB93" i="7"/>
  <c r="CA93" i="7"/>
  <c r="BZ93" i="7"/>
  <c r="BY93" i="7"/>
  <c r="BX93" i="7"/>
  <c r="BW93" i="7"/>
  <c r="BV93" i="7"/>
  <c r="BU93" i="7"/>
  <c r="BT93" i="7"/>
  <c r="BS93" i="7"/>
  <c r="BR93" i="7"/>
  <c r="BQ93" i="7"/>
  <c r="BP93" i="7"/>
  <c r="BO93" i="7"/>
  <c r="BN93" i="7"/>
  <c r="BM93" i="7"/>
  <c r="BL93" i="7"/>
  <c r="BK93" i="7"/>
  <c r="BJ93" i="7"/>
  <c r="BI93" i="7"/>
  <c r="BH93" i="7"/>
  <c r="BG93" i="7"/>
  <c r="BF93" i="7"/>
  <c r="BE93" i="7"/>
  <c r="BD93" i="7"/>
  <c r="BC93" i="7"/>
  <c r="BB93" i="7"/>
  <c r="BA93" i="7"/>
  <c r="AZ93" i="7"/>
  <c r="AY93" i="7"/>
  <c r="AX93" i="7"/>
  <c r="AW93" i="7"/>
  <c r="AV93" i="7"/>
  <c r="AU93" i="7"/>
  <c r="AT93" i="7"/>
  <c r="AS93" i="7"/>
  <c r="AR93" i="7"/>
  <c r="AQ93" i="7"/>
  <c r="AP93" i="7"/>
  <c r="AO93" i="7"/>
  <c r="DT92" i="7"/>
  <c r="DT97" i="7" s="1"/>
  <c r="DT103" i="7" s="1"/>
  <c r="DS92" i="7"/>
  <c r="DS97" i="7" s="1"/>
  <c r="DS103" i="7" s="1"/>
  <c r="DR92" i="7"/>
  <c r="DQ92" i="7"/>
  <c r="DP92" i="7"/>
  <c r="DO92" i="7"/>
  <c r="DN92" i="7"/>
  <c r="DN97" i="7" s="1"/>
  <c r="DN103" i="7" s="1"/>
  <c r="DM92" i="7"/>
  <c r="DM97" i="7" s="1"/>
  <c r="DM103" i="7" s="1"/>
  <c r="DL92" i="7"/>
  <c r="DL97" i="7" s="1"/>
  <c r="DL103" i="7" s="1"/>
  <c r="DK92" i="7"/>
  <c r="DK97" i="7" s="1"/>
  <c r="DK103" i="7" s="1"/>
  <c r="DJ92" i="7"/>
  <c r="DI92" i="7"/>
  <c r="DH92" i="7"/>
  <c r="DG92" i="7"/>
  <c r="DF92" i="7"/>
  <c r="DF97" i="7" s="1"/>
  <c r="DF103" i="7" s="1"/>
  <c r="DE92" i="7"/>
  <c r="DE97" i="7" s="1"/>
  <c r="DE103" i="7" s="1"/>
  <c r="DD92" i="7"/>
  <c r="DD97" i="7" s="1"/>
  <c r="DD103" i="7" s="1"/>
  <c r="DC92" i="7"/>
  <c r="DC97" i="7" s="1"/>
  <c r="DC103" i="7" s="1"/>
  <c r="DB92" i="7"/>
  <c r="DA92" i="7"/>
  <c r="CZ92" i="7"/>
  <c r="CY92" i="7"/>
  <c r="CX92" i="7"/>
  <c r="CX97" i="7" s="1"/>
  <c r="CX103" i="7" s="1"/>
  <c r="CW92" i="7"/>
  <c r="CW97" i="7" s="1"/>
  <c r="CW103" i="7" s="1"/>
  <c r="CV92" i="7"/>
  <c r="CV97" i="7" s="1"/>
  <c r="CV103" i="7" s="1"/>
  <c r="CU92" i="7"/>
  <c r="CU97" i="7" s="1"/>
  <c r="CU103" i="7" s="1"/>
  <c r="CT92" i="7"/>
  <c r="CS92" i="7"/>
  <c r="CR92" i="7"/>
  <c r="CQ92" i="7"/>
  <c r="CP92" i="7"/>
  <c r="CP97" i="7" s="1"/>
  <c r="CP103" i="7" s="1"/>
  <c r="CO92" i="7"/>
  <c r="CO97" i="7" s="1"/>
  <c r="CO103" i="7" s="1"/>
  <c r="CN92" i="7"/>
  <c r="CN97" i="7" s="1"/>
  <c r="CN103" i="7" s="1"/>
  <c r="CM92" i="7"/>
  <c r="CM97" i="7" s="1"/>
  <c r="CM103" i="7" s="1"/>
  <c r="CL92" i="7"/>
  <c r="CK92" i="7"/>
  <c r="CJ92" i="7"/>
  <c r="CI92" i="7"/>
  <c r="CH92" i="7"/>
  <c r="CH97" i="7" s="1"/>
  <c r="CH103" i="7" s="1"/>
  <c r="CG92" i="7"/>
  <c r="CG97" i="7" s="1"/>
  <c r="CG103" i="7" s="1"/>
  <c r="CF92" i="7"/>
  <c r="CF97" i="7" s="1"/>
  <c r="CF103" i="7" s="1"/>
  <c r="CE92" i="7"/>
  <c r="CE97" i="7" s="1"/>
  <c r="CE103" i="7" s="1"/>
  <c r="CD92" i="7"/>
  <c r="CC92" i="7"/>
  <c r="CB92" i="7"/>
  <c r="CA92" i="7"/>
  <c r="BZ92" i="7"/>
  <c r="BZ97" i="7" s="1"/>
  <c r="BZ103" i="7" s="1"/>
  <c r="BY92" i="7"/>
  <c r="BY97" i="7" s="1"/>
  <c r="BY103" i="7" s="1"/>
  <c r="BX92" i="7"/>
  <c r="BX97" i="7" s="1"/>
  <c r="BX103" i="7" s="1"/>
  <c r="BW92" i="7"/>
  <c r="BW97" i="7" s="1"/>
  <c r="BW103" i="7" s="1"/>
  <c r="BV92" i="7"/>
  <c r="BU92" i="7"/>
  <c r="BT92" i="7"/>
  <c r="BS92" i="7"/>
  <c r="BR92" i="7"/>
  <c r="BR97" i="7" s="1"/>
  <c r="BR103" i="7" s="1"/>
  <c r="BQ92" i="7"/>
  <c r="BQ97" i="7" s="1"/>
  <c r="BQ103" i="7" s="1"/>
  <c r="BP92" i="7"/>
  <c r="BP97" i="7" s="1"/>
  <c r="BP103" i="7" s="1"/>
  <c r="BO92" i="7"/>
  <c r="BO97" i="7" s="1"/>
  <c r="BO103" i="7" s="1"/>
  <c r="BN92" i="7"/>
  <c r="BM92" i="7"/>
  <c r="BL92" i="7"/>
  <c r="BK92" i="7"/>
  <c r="BJ92" i="7"/>
  <c r="BJ97" i="7" s="1"/>
  <c r="BJ103" i="7" s="1"/>
  <c r="BI92" i="7"/>
  <c r="BI97" i="7" s="1"/>
  <c r="BI103" i="7" s="1"/>
  <c r="BH92" i="7"/>
  <c r="BH97" i="7" s="1"/>
  <c r="BH103" i="7" s="1"/>
  <c r="BG92" i="7"/>
  <c r="BG97" i="7" s="1"/>
  <c r="BG103" i="7" s="1"/>
  <c r="BF92" i="7"/>
  <c r="BE92" i="7"/>
  <c r="BD92" i="7"/>
  <c r="BC92" i="7"/>
  <c r="BB92" i="7"/>
  <c r="BB97" i="7" s="1"/>
  <c r="BB103" i="7" s="1"/>
  <c r="BA92" i="7"/>
  <c r="BA97" i="7" s="1"/>
  <c r="BA103" i="7" s="1"/>
  <c r="AZ92" i="7"/>
  <c r="AZ97" i="7" s="1"/>
  <c r="AZ103" i="7" s="1"/>
  <c r="AY92" i="7"/>
  <c r="AY97" i="7" s="1"/>
  <c r="AY103" i="7" s="1"/>
  <c r="AX92" i="7"/>
  <c r="AW92" i="7"/>
  <c r="AV92" i="7"/>
  <c r="AU92" i="7"/>
  <c r="AT92" i="7"/>
  <c r="AT97" i="7" s="1"/>
  <c r="AT103" i="7" s="1"/>
  <c r="AS92" i="7"/>
  <c r="AS97" i="7" s="1"/>
  <c r="AS103" i="7" s="1"/>
  <c r="AR92" i="7"/>
  <c r="AR97" i="7" s="1"/>
  <c r="AR103" i="7" s="1"/>
  <c r="AQ92" i="7"/>
  <c r="AQ97" i="7" s="1"/>
  <c r="AQ103" i="7" s="1"/>
  <c r="AP92" i="7"/>
  <c r="AO92" i="7"/>
  <c r="DT90" i="7"/>
  <c r="DS90" i="7"/>
  <c r="DR90" i="7"/>
  <c r="DQ90" i="7"/>
  <c r="DP90" i="7"/>
  <c r="DO90" i="7"/>
  <c r="DN90" i="7"/>
  <c r="DM90" i="7"/>
  <c r="DL90" i="7"/>
  <c r="DK90" i="7"/>
  <c r="DJ90" i="7"/>
  <c r="DI90" i="7"/>
  <c r="DH90" i="7"/>
  <c r="DG90" i="7"/>
  <c r="DF90" i="7"/>
  <c r="DE90" i="7"/>
  <c r="DD90" i="7"/>
  <c r="DC90" i="7"/>
  <c r="DB90" i="7"/>
  <c r="DA90" i="7"/>
  <c r="CZ90" i="7"/>
  <c r="CY90" i="7"/>
  <c r="CX90" i="7"/>
  <c r="CW90" i="7"/>
  <c r="CV90" i="7"/>
  <c r="CU90" i="7"/>
  <c r="CT90" i="7"/>
  <c r="CS90" i="7"/>
  <c r="CR90" i="7"/>
  <c r="CQ90" i="7"/>
  <c r="CP90" i="7"/>
  <c r="CO90" i="7"/>
  <c r="CN90" i="7"/>
  <c r="CM90" i="7"/>
  <c r="CL90" i="7"/>
  <c r="CK90" i="7"/>
  <c r="CJ90" i="7"/>
  <c r="CI90" i="7"/>
  <c r="CH90" i="7"/>
  <c r="CG90" i="7"/>
  <c r="CF90" i="7"/>
  <c r="CE90" i="7"/>
  <c r="CD90" i="7"/>
  <c r="CC90" i="7"/>
  <c r="CB90" i="7"/>
  <c r="CA90" i="7"/>
  <c r="BZ90" i="7"/>
  <c r="BY90" i="7"/>
  <c r="BX90" i="7"/>
  <c r="BW90" i="7"/>
  <c r="BV90" i="7"/>
  <c r="BU90" i="7"/>
  <c r="BT90" i="7"/>
  <c r="BS90" i="7"/>
  <c r="BR90" i="7"/>
  <c r="BQ90" i="7"/>
  <c r="BP90" i="7"/>
  <c r="BO90" i="7"/>
  <c r="BN90" i="7"/>
  <c r="BM90" i="7"/>
  <c r="BL90" i="7"/>
  <c r="BK90" i="7"/>
  <c r="BJ90" i="7"/>
  <c r="BI90" i="7"/>
  <c r="BH90" i="7"/>
  <c r="BG90" i="7"/>
  <c r="BF90" i="7"/>
  <c r="BE90" i="7"/>
  <c r="BD90" i="7"/>
  <c r="BC90" i="7"/>
  <c r="BB90" i="7"/>
  <c r="BA90" i="7"/>
  <c r="AZ90" i="7"/>
  <c r="AY90" i="7"/>
  <c r="AX90" i="7"/>
  <c r="AW90" i="7"/>
  <c r="AV90" i="7"/>
  <c r="AU90" i="7"/>
  <c r="AT90" i="7"/>
  <c r="AS90" i="7"/>
  <c r="AR90" i="7"/>
  <c r="AQ90" i="7"/>
  <c r="AP90" i="7"/>
  <c r="AO90" i="7"/>
  <c r="DT89" i="7"/>
  <c r="DS89" i="7"/>
  <c r="DR89" i="7"/>
  <c r="DQ89" i="7"/>
  <c r="DP89" i="7"/>
  <c r="DO89" i="7"/>
  <c r="DN89" i="7"/>
  <c r="DM89" i="7"/>
  <c r="DL89" i="7"/>
  <c r="DK89" i="7"/>
  <c r="DJ89" i="7"/>
  <c r="DI89" i="7"/>
  <c r="DH89" i="7"/>
  <c r="DG89" i="7"/>
  <c r="DF89" i="7"/>
  <c r="DE89" i="7"/>
  <c r="DD89" i="7"/>
  <c r="DC89" i="7"/>
  <c r="DB89" i="7"/>
  <c r="DA89" i="7"/>
  <c r="CZ89" i="7"/>
  <c r="CY89" i="7"/>
  <c r="CX89" i="7"/>
  <c r="CW89" i="7"/>
  <c r="CV89" i="7"/>
  <c r="CU89" i="7"/>
  <c r="CT89" i="7"/>
  <c r="CS89" i="7"/>
  <c r="CR89" i="7"/>
  <c r="CQ89" i="7"/>
  <c r="CP89" i="7"/>
  <c r="CO89" i="7"/>
  <c r="CN89" i="7"/>
  <c r="CM89" i="7"/>
  <c r="CL89" i="7"/>
  <c r="CK89" i="7"/>
  <c r="CJ89" i="7"/>
  <c r="CI89" i="7"/>
  <c r="CH89" i="7"/>
  <c r="CG89" i="7"/>
  <c r="CF89" i="7"/>
  <c r="CE89" i="7"/>
  <c r="CD89" i="7"/>
  <c r="CC89" i="7"/>
  <c r="CB89" i="7"/>
  <c r="CA89" i="7"/>
  <c r="BZ89" i="7"/>
  <c r="BY89" i="7"/>
  <c r="BX89" i="7"/>
  <c r="BW89" i="7"/>
  <c r="BV89" i="7"/>
  <c r="BU89" i="7"/>
  <c r="BT89" i="7"/>
  <c r="BS89" i="7"/>
  <c r="BR89" i="7"/>
  <c r="BQ89" i="7"/>
  <c r="BP89" i="7"/>
  <c r="BO89" i="7"/>
  <c r="BN89" i="7"/>
  <c r="BM89" i="7"/>
  <c r="BL89" i="7"/>
  <c r="BK89" i="7"/>
  <c r="BJ89" i="7"/>
  <c r="BI89" i="7"/>
  <c r="BH89" i="7"/>
  <c r="BG89" i="7"/>
  <c r="BF89" i="7"/>
  <c r="BE89" i="7"/>
  <c r="BD89" i="7"/>
  <c r="BC89" i="7"/>
  <c r="BB89" i="7"/>
  <c r="BA89" i="7"/>
  <c r="AZ89" i="7"/>
  <c r="AY89" i="7"/>
  <c r="AX89" i="7"/>
  <c r="AW89" i="7"/>
  <c r="AV89" i="7"/>
  <c r="AU89" i="7"/>
  <c r="AT89" i="7"/>
  <c r="AS89" i="7"/>
  <c r="AR89" i="7"/>
  <c r="AQ89" i="7"/>
  <c r="AP89" i="7"/>
  <c r="AO89" i="7"/>
  <c r="DT88" i="7"/>
  <c r="DS88" i="7"/>
  <c r="DR88" i="7"/>
  <c r="DQ88" i="7"/>
  <c r="DP88" i="7"/>
  <c r="DO88" i="7"/>
  <c r="DN88" i="7"/>
  <c r="DM88" i="7"/>
  <c r="DL88" i="7"/>
  <c r="DK88" i="7"/>
  <c r="DJ88" i="7"/>
  <c r="DI88" i="7"/>
  <c r="DH88" i="7"/>
  <c r="DG88" i="7"/>
  <c r="DF88" i="7"/>
  <c r="DE88" i="7"/>
  <c r="DD88" i="7"/>
  <c r="DC88" i="7"/>
  <c r="DB88" i="7"/>
  <c r="DA88" i="7"/>
  <c r="CZ88" i="7"/>
  <c r="CY88" i="7"/>
  <c r="CX88" i="7"/>
  <c r="CW88" i="7"/>
  <c r="CV88" i="7"/>
  <c r="CU88" i="7"/>
  <c r="CT88" i="7"/>
  <c r="CS88" i="7"/>
  <c r="CR88" i="7"/>
  <c r="CQ88" i="7"/>
  <c r="CP88" i="7"/>
  <c r="CO88" i="7"/>
  <c r="CN88" i="7"/>
  <c r="CM88" i="7"/>
  <c r="CL88" i="7"/>
  <c r="CK88" i="7"/>
  <c r="CJ88" i="7"/>
  <c r="CI88" i="7"/>
  <c r="CH88" i="7"/>
  <c r="CG88" i="7"/>
  <c r="CF88" i="7"/>
  <c r="CE88" i="7"/>
  <c r="CD88" i="7"/>
  <c r="CC88" i="7"/>
  <c r="CB88" i="7"/>
  <c r="CA88" i="7"/>
  <c r="BZ88" i="7"/>
  <c r="BY88" i="7"/>
  <c r="BX88" i="7"/>
  <c r="BW88" i="7"/>
  <c r="BV88" i="7"/>
  <c r="BU88" i="7"/>
  <c r="BT88" i="7"/>
  <c r="BS88" i="7"/>
  <c r="BR88" i="7"/>
  <c r="BQ88" i="7"/>
  <c r="BP88" i="7"/>
  <c r="BO88" i="7"/>
  <c r="BN88" i="7"/>
  <c r="BM88" i="7"/>
  <c r="BL88" i="7"/>
  <c r="BK88" i="7"/>
  <c r="BJ88" i="7"/>
  <c r="BI88" i="7"/>
  <c r="BH88" i="7"/>
  <c r="BG88" i="7"/>
  <c r="BF88" i="7"/>
  <c r="BE88" i="7"/>
  <c r="BD88" i="7"/>
  <c r="BC88" i="7"/>
  <c r="BB88" i="7"/>
  <c r="BA88" i="7"/>
  <c r="AZ88" i="7"/>
  <c r="AY88" i="7"/>
  <c r="AX88" i="7"/>
  <c r="AW88" i="7"/>
  <c r="AV88" i="7"/>
  <c r="AU88" i="7"/>
  <c r="AT88" i="7"/>
  <c r="AS88" i="7"/>
  <c r="AR88" i="7"/>
  <c r="AQ88" i="7"/>
  <c r="AP88" i="7"/>
  <c r="AO88" i="7"/>
  <c r="DT87" i="7"/>
  <c r="DS87" i="7"/>
  <c r="DR87" i="7"/>
  <c r="DQ87" i="7"/>
  <c r="DP87" i="7"/>
  <c r="DO87" i="7"/>
  <c r="DN87" i="7"/>
  <c r="DM87" i="7"/>
  <c r="DL87" i="7"/>
  <c r="DK87" i="7"/>
  <c r="DJ87" i="7"/>
  <c r="DI87" i="7"/>
  <c r="DH87" i="7"/>
  <c r="DG87" i="7"/>
  <c r="DF87" i="7"/>
  <c r="DE87" i="7"/>
  <c r="DD87" i="7"/>
  <c r="DC87" i="7"/>
  <c r="DB87" i="7"/>
  <c r="DA87" i="7"/>
  <c r="CZ87" i="7"/>
  <c r="CY87" i="7"/>
  <c r="CX87" i="7"/>
  <c r="CW87" i="7"/>
  <c r="CV87" i="7"/>
  <c r="CU87" i="7"/>
  <c r="CT87" i="7"/>
  <c r="CS87" i="7"/>
  <c r="CR87" i="7"/>
  <c r="CQ87" i="7"/>
  <c r="CP87" i="7"/>
  <c r="CO87" i="7"/>
  <c r="CN87" i="7"/>
  <c r="CM87" i="7"/>
  <c r="CL87" i="7"/>
  <c r="CK87" i="7"/>
  <c r="CJ87" i="7"/>
  <c r="CI87" i="7"/>
  <c r="CH87" i="7"/>
  <c r="CG87" i="7"/>
  <c r="CF87" i="7"/>
  <c r="CE87" i="7"/>
  <c r="CD87" i="7"/>
  <c r="CC87" i="7"/>
  <c r="CB87" i="7"/>
  <c r="CA87" i="7"/>
  <c r="BZ87" i="7"/>
  <c r="BY87" i="7"/>
  <c r="BX87" i="7"/>
  <c r="BW87" i="7"/>
  <c r="BV87" i="7"/>
  <c r="BU87" i="7"/>
  <c r="BT87" i="7"/>
  <c r="BS87" i="7"/>
  <c r="BR87" i="7"/>
  <c r="BQ87" i="7"/>
  <c r="BP87" i="7"/>
  <c r="BO87" i="7"/>
  <c r="BN87" i="7"/>
  <c r="BM87" i="7"/>
  <c r="BL87" i="7"/>
  <c r="BK87" i="7"/>
  <c r="BJ87" i="7"/>
  <c r="BI87" i="7"/>
  <c r="BH87" i="7"/>
  <c r="BG87" i="7"/>
  <c r="BF87" i="7"/>
  <c r="BE87" i="7"/>
  <c r="BD87" i="7"/>
  <c r="BC87" i="7"/>
  <c r="BB87" i="7"/>
  <c r="BA87" i="7"/>
  <c r="AZ87" i="7"/>
  <c r="AY87" i="7"/>
  <c r="AX87" i="7"/>
  <c r="AW87" i="7"/>
  <c r="AV87" i="7"/>
  <c r="AU87" i="7"/>
  <c r="AT87" i="7"/>
  <c r="AS87" i="7"/>
  <c r="AR87" i="7"/>
  <c r="AQ87" i="7"/>
  <c r="AP87" i="7"/>
  <c r="AO87" i="7"/>
  <c r="DT86" i="7"/>
  <c r="DS86" i="7"/>
  <c r="DR86" i="7"/>
  <c r="DR91" i="7" s="1"/>
  <c r="DR102" i="7" s="1"/>
  <c r="DQ86" i="7"/>
  <c r="DQ91" i="7" s="1"/>
  <c r="DQ102" i="7" s="1"/>
  <c r="DP86" i="7"/>
  <c r="DP91" i="7" s="1"/>
  <c r="DP102" i="7" s="1"/>
  <c r="DO86" i="7"/>
  <c r="DO91" i="7" s="1"/>
  <c r="DO102" i="7" s="1"/>
  <c r="DN86" i="7"/>
  <c r="DM86" i="7"/>
  <c r="DL86" i="7"/>
  <c r="DK86" i="7"/>
  <c r="DJ86" i="7"/>
  <c r="DJ91" i="7" s="1"/>
  <c r="DJ102" i="7" s="1"/>
  <c r="DI86" i="7"/>
  <c r="DI91" i="7" s="1"/>
  <c r="DI102" i="7" s="1"/>
  <c r="DH86" i="7"/>
  <c r="DH91" i="7" s="1"/>
  <c r="DH102" i="7" s="1"/>
  <c r="DG86" i="7"/>
  <c r="DG91" i="7" s="1"/>
  <c r="DG102" i="7" s="1"/>
  <c r="DF86" i="7"/>
  <c r="DE86" i="7"/>
  <c r="DD86" i="7"/>
  <c r="DC86" i="7"/>
  <c r="DB86" i="7"/>
  <c r="DB91" i="7" s="1"/>
  <c r="DB102" i="7" s="1"/>
  <c r="DA86" i="7"/>
  <c r="DA91" i="7" s="1"/>
  <c r="DA102" i="7" s="1"/>
  <c r="CZ86" i="7"/>
  <c r="CZ91" i="7" s="1"/>
  <c r="CZ102" i="7" s="1"/>
  <c r="CY86" i="7"/>
  <c r="CY91" i="7" s="1"/>
  <c r="CY102" i="7" s="1"/>
  <c r="CX86" i="7"/>
  <c r="CW86" i="7"/>
  <c r="CV86" i="7"/>
  <c r="CU86" i="7"/>
  <c r="CT86" i="7"/>
  <c r="CT91" i="7" s="1"/>
  <c r="CT102" i="7" s="1"/>
  <c r="CS86" i="7"/>
  <c r="CS91" i="7" s="1"/>
  <c r="CS102" i="7" s="1"/>
  <c r="CR86" i="7"/>
  <c r="CR91" i="7" s="1"/>
  <c r="CR102" i="7" s="1"/>
  <c r="CQ86" i="7"/>
  <c r="CQ91" i="7" s="1"/>
  <c r="CQ102" i="7" s="1"/>
  <c r="CP86" i="7"/>
  <c r="CO86" i="7"/>
  <c r="CN86" i="7"/>
  <c r="CM86" i="7"/>
  <c r="CL86" i="7"/>
  <c r="CL91" i="7" s="1"/>
  <c r="CL102" i="7" s="1"/>
  <c r="CK86" i="7"/>
  <c r="CK91" i="7" s="1"/>
  <c r="CK102" i="7" s="1"/>
  <c r="CJ86" i="7"/>
  <c r="CJ91" i="7" s="1"/>
  <c r="CJ102" i="7" s="1"/>
  <c r="CI86" i="7"/>
  <c r="CI91" i="7" s="1"/>
  <c r="CI102" i="7" s="1"/>
  <c r="CH86" i="7"/>
  <c r="CG86" i="7"/>
  <c r="CF86" i="7"/>
  <c r="CE86" i="7"/>
  <c r="CD86" i="7"/>
  <c r="CD91" i="7" s="1"/>
  <c r="CD102" i="7" s="1"/>
  <c r="CC86" i="7"/>
  <c r="CC91" i="7" s="1"/>
  <c r="CC102" i="7" s="1"/>
  <c r="CB86" i="7"/>
  <c r="CB91" i="7" s="1"/>
  <c r="CB102" i="7" s="1"/>
  <c r="CA86" i="7"/>
  <c r="CA91" i="7" s="1"/>
  <c r="CA102" i="7" s="1"/>
  <c r="BZ86" i="7"/>
  <c r="BY86" i="7"/>
  <c r="BX86" i="7"/>
  <c r="BW86" i="7"/>
  <c r="BV86" i="7"/>
  <c r="BV91" i="7" s="1"/>
  <c r="BV102" i="7" s="1"/>
  <c r="BU86" i="7"/>
  <c r="BU91" i="7" s="1"/>
  <c r="BU102" i="7" s="1"/>
  <c r="BT86" i="7"/>
  <c r="BT91" i="7" s="1"/>
  <c r="BT102" i="7" s="1"/>
  <c r="BS86" i="7"/>
  <c r="BS91" i="7" s="1"/>
  <c r="BS102" i="7" s="1"/>
  <c r="BR86" i="7"/>
  <c r="BQ86" i="7"/>
  <c r="BP86" i="7"/>
  <c r="BO86" i="7"/>
  <c r="BN86" i="7"/>
  <c r="BN91" i="7" s="1"/>
  <c r="BN102" i="7" s="1"/>
  <c r="BM86" i="7"/>
  <c r="BM91" i="7" s="1"/>
  <c r="BM102" i="7" s="1"/>
  <c r="BL86" i="7"/>
  <c r="BL91" i="7" s="1"/>
  <c r="BL102" i="7" s="1"/>
  <c r="BK86" i="7"/>
  <c r="BK91" i="7" s="1"/>
  <c r="BK102" i="7" s="1"/>
  <c r="BJ86" i="7"/>
  <c r="BI86" i="7"/>
  <c r="BH86" i="7"/>
  <c r="BG86" i="7"/>
  <c r="BF86" i="7"/>
  <c r="BF91" i="7" s="1"/>
  <c r="BF102" i="7" s="1"/>
  <c r="BE86" i="7"/>
  <c r="BE91" i="7" s="1"/>
  <c r="BE102" i="7" s="1"/>
  <c r="BD86" i="7"/>
  <c r="BD91" i="7" s="1"/>
  <c r="BD102" i="7" s="1"/>
  <c r="BC86" i="7"/>
  <c r="BC91" i="7" s="1"/>
  <c r="BC102" i="7" s="1"/>
  <c r="BB86" i="7"/>
  <c r="BA86" i="7"/>
  <c r="AZ86" i="7"/>
  <c r="AY86" i="7"/>
  <c r="AX86" i="7"/>
  <c r="AX91" i="7" s="1"/>
  <c r="AX102" i="7" s="1"/>
  <c r="AW86" i="7"/>
  <c r="AW91" i="7" s="1"/>
  <c r="AW102" i="7" s="1"/>
  <c r="AV86" i="7"/>
  <c r="AV91" i="7" s="1"/>
  <c r="AV102" i="7" s="1"/>
  <c r="AU86" i="7"/>
  <c r="AU91" i="7" s="1"/>
  <c r="AU102" i="7" s="1"/>
  <c r="AT86" i="7"/>
  <c r="AS86" i="7"/>
  <c r="AR86" i="7"/>
  <c r="AQ86" i="7"/>
  <c r="AP86" i="7"/>
  <c r="AP91" i="7" s="1"/>
  <c r="AP102" i="7" s="1"/>
  <c r="AO86" i="7"/>
  <c r="AO91" i="7" s="1"/>
  <c r="AO102" i="7" s="1"/>
  <c r="DT84" i="7"/>
  <c r="DS84" i="7"/>
  <c r="DR84" i="7"/>
  <c r="DQ84" i="7"/>
  <c r="DP84" i="7"/>
  <c r="DO84" i="7"/>
  <c r="DN84" i="7"/>
  <c r="DM84" i="7"/>
  <c r="DL84" i="7"/>
  <c r="DK84" i="7"/>
  <c r="DJ84" i="7"/>
  <c r="DI84" i="7"/>
  <c r="DH84" i="7"/>
  <c r="DG84" i="7"/>
  <c r="DF84" i="7"/>
  <c r="DE84" i="7"/>
  <c r="DD84" i="7"/>
  <c r="DC84" i="7"/>
  <c r="DB84" i="7"/>
  <c r="DA84" i="7"/>
  <c r="CZ84" i="7"/>
  <c r="CY84" i="7"/>
  <c r="CX84" i="7"/>
  <c r="CW84" i="7"/>
  <c r="CV84" i="7"/>
  <c r="CU84" i="7"/>
  <c r="CT84" i="7"/>
  <c r="CS84" i="7"/>
  <c r="CR84" i="7"/>
  <c r="CQ84" i="7"/>
  <c r="CP84" i="7"/>
  <c r="CO84" i="7"/>
  <c r="CN84" i="7"/>
  <c r="CM84" i="7"/>
  <c r="CL84" i="7"/>
  <c r="CK84" i="7"/>
  <c r="CJ84" i="7"/>
  <c r="CI84" i="7"/>
  <c r="CH84" i="7"/>
  <c r="CG84" i="7"/>
  <c r="CF84" i="7"/>
  <c r="CE84" i="7"/>
  <c r="CD84" i="7"/>
  <c r="CC84" i="7"/>
  <c r="CB84" i="7"/>
  <c r="CA84" i="7"/>
  <c r="BZ84" i="7"/>
  <c r="BY84" i="7"/>
  <c r="BX84" i="7"/>
  <c r="BW84" i="7"/>
  <c r="BV84" i="7"/>
  <c r="BU84" i="7"/>
  <c r="BT84" i="7"/>
  <c r="BS84" i="7"/>
  <c r="BR84" i="7"/>
  <c r="BQ84" i="7"/>
  <c r="BP84" i="7"/>
  <c r="BO84" i="7"/>
  <c r="BN84" i="7"/>
  <c r="BM84" i="7"/>
  <c r="BL84" i="7"/>
  <c r="BK84" i="7"/>
  <c r="BJ84" i="7"/>
  <c r="BI84" i="7"/>
  <c r="BH84" i="7"/>
  <c r="BG84" i="7"/>
  <c r="BF84" i="7"/>
  <c r="BE84" i="7"/>
  <c r="BD84" i="7"/>
  <c r="BC84" i="7"/>
  <c r="BB84" i="7"/>
  <c r="BA84" i="7"/>
  <c r="AZ84" i="7"/>
  <c r="AY84" i="7"/>
  <c r="AX84" i="7"/>
  <c r="AW84" i="7"/>
  <c r="AV84" i="7"/>
  <c r="AU84" i="7"/>
  <c r="AT84" i="7"/>
  <c r="AS84" i="7"/>
  <c r="AR84" i="7"/>
  <c r="AQ84" i="7"/>
  <c r="AP84" i="7"/>
  <c r="AO84" i="7"/>
  <c r="DT83" i="7"/>
  <c r="DS83" i="7"/>
  <c r="DR83" i="7"/>
  <c r="DQ83" i="7"/>
  <c r="DP83" i="7"/>
  <c r="DO83" i="7"/>
  <c r="DN83" i="7"/>
  <c r="DM83" i="7"/>
  <c r="DL83" i="7"/>
  <c r="DK83" i="7"/>
  <c r="DJ83" i="7"/>
  <c r="DI83" i="7"/>
  <c r="DH83" i="7"/>
  <c r="DG83" i="7"/>
  <c r="DF83" i="7"/>
  <c r="DE83" i="7"/>
  <c r="DD83" i="7"/>
  <c r="DC83" i="7"/>
  <c r="DB83" i="7"/>
  <c r="DA83" i="7"/>
  <c r="CZ83" i="7"/>
  <c r="CY83" i="7"/>
  <c r="CX83" i="7"/>
  <c r="CW83" i="7"/>
  <c r="CV83" i="7"/>
  <c r="CU83" i="7"/>
  <c r="CT83" i="7"/>
  <c r="CS83" i="7"/>
  <c r="CR83" i="7"/>
  <c r="CQ83" i="7"/>
  <c r="CP83" i="7"/>
  <c r="CO83" i="7"/>
  <c r="CN83" i="7"/>
  <c r="CM83" i="7"/>
  <c r="CL83" i="7"/>
  <c r="CK83" i="7"/>
  <c r="CJ83" i="7"/>
  <c r="CI83" i="7"/>
  <c r="CH83" i="7"/>
  <c r="CG83" i="7"/>
  <c r="CF83" i="7"/>
  <c r="CE83" i="7"/>
  <c r="CD83" i="7"/>
  <c r="CC83" i="7"/>
  <c r="CB83" i="7"/>
  <c r="CA83" i="7"/>
  <c r="BZ83" i="7"/>
  <c r="BY83" i="7"/>
  <c r="BX83" i="7"/>
  <c r="BW83" i="7"/>
  <c r="BV83" i="7"/>
  <c r="BU83" i="7"/>
  <c r="BT83" i="7"/>
  <c r="BS83" i="7"/>
  <c r="BR83" i="7"/>
  <c r="BQ83" i="7"/>
  <c r="BP83" i="7"/>
  <c r="BO83" i="7"/>
  <c r="BN83" i="7"/>
  <c r="BM83" i="7"/>
  <c r="BL83" i="7"/>
  <c r="BK83" i="7"/>
  <c r="BJ83" i="7"/>
  <c r="BI83" i="7"/>
  <c r="BH83" i="7"/>
  <c r="BG83" i="7"/>
  <c r="BF83" i="7"/>
  <c r="BE83" i="7"/>
  <c r="BD83" i="7"/>
  <c r="BC83" i="7"/>
  <c r="BB83" i="7"/>
  <c r="BA83" i="7"/>
  <c r="AZ83" i="7"/>
  <c r="AY83" i="7"/>
  <c r="AX83" i="7"/>
  <c r="AW83" i="7"/>
  <c r="AV83" i="7"/>
  <c r="AU83" i="7"/>
  <c r="AT83" i="7"/>
  <c r="AS83" i="7"/>
  <c r="AR83" i="7"/>
  <c r="AQ83" i="7"/>
  <c r="AP83" i="7"/>
  <c r="AO83" i="7"/>
  <c r="DT82" i="7"/>
  <c r="DS82" i="7"/>
  <c r="DR82" i="7"/>
  <c r="DQ82" i="7"/>
  <c r="DP82" i="7"/>
  <c r="DO82" i="7"/>
  <c r="DN82" i="7"/>
  <c r="DM82" i="7"/>
  <c r="DL82" i="7"/>
  <c r="DK82" i="7"/>
  <c r="DJ82" i="7"/>
  <c r="DI82" i="7"/>
  <c r="DH82" i="7"/>
  <c r="DG82" i="7"/>
  <c r="DF82" i="7"/>
  <c r="DE82" i="7"/>
  <c r="DD82" i="7"/>
  <c r="DC82" i="7"/>
  <c r="DB82" i="7"/>
  <c r="DA82" i="7"/>
  <c r="CZ82" i="7"/>
  <c r="CY82" i="7"/>
  <c r="CX82" i="7"/>
  <c r="CW82" i="7"/>
  <c r="CV82" i="7"/>
  <c r="CU82" i="7"/>
  <c r="CT82" i="7"/>
  <c r="CS82" i="7"/>
  <c r="CR82" i="7"/>
  <c r="CQ82" i="7"/>
  <c r="CP82" i="7"/>
  <c r="CO82" i="7"/>
  <c r="CN82" i="7"/>
  <c r="CM82" i="7"/>
  <c r="CL82" i="7"/>
  <c r="CK82" i="7"/>
  <c r="CJ82" i="7"/>
  <c r="CI82" i="7"/>
  <c r="CH82" i="7"/>
  <c r="CG82" i="7"/>
  <c r="CF82" i="7"/>
  <c r="CE82" i="7"/>
  <c r="CD82" i="7"/>
  <c r="CC82" i="7"/>
  <c r="CB82" i="7"/>
  <c r="CA82" i="7"/>
  <c r="BZ82" i="7"/>
  <c r="BY82" i="7"/>
  <c r="BX82" i="7"/>
  <c r="BW82" i="7"/>
  <c r="BV82" i="7"/>
  <c r="BU82" i="7"/>
  <c r="BT82" i="7"/>
  <c r="BS82" i="7"/>
  <c r="BR82" i="7"/>
  <c r="BQ82" i="7"/>
  <c r="BP82" i="7"/>
  <c r="BO82" i="7"/>
  <c r="BN82" i="7"/>
  <c r="BM82" i="7"/>
  <c r="BL82" i="7"/>
  <c r="BK82" i="7"/>
  <c r="BJ82" i="7"/>
  <c r="BI82" i="7"/>
  <c r="BH82" i="7"/>
  <c r="BG82" i="7"/>
  <c r="BF82" i="7"/>
  <c r="BE82" i="7"/>
  <c r="BD82" i="7"/>
  <c r="BC82" i="7"/>
  <c r="BB82" i="7"/>
  <c r="BA82" i="7"/>
  <c r="AZ82" i="7"/>
  <c r="AY82" i="7"/>
  <c r="AX82" i="7"/>
  <c r="AW82" i="7"/>
  <c r="AV82" i="7"/>
  <c r="AU82" i="7"/>
  <c r="AT82" i="7"/>
  <c r="AS82" i="7"/>
  <c r="AR82" i="7"/>
  <c r="AQ82" i="7"/>
  <c r="AP82" i="7"/>
  <c r="AO82" i="7"/>
  <c r="DT81" i="7"/>
  <c r="DS81" i="7"/>
  <c r="DR81" i="7"/>
  <c r="DQ81" i="7"/>
  <c r="DP81" i="7"/>
  <c r="DO81" i="7"/>
  <c r="DN81" i="7"/>
  <c r="DM81" i="7"/>
  <c r="DL81" i="7"/>
  <c r="DK81" i="7"/>
  <c r="DJ81" i="7"/>
  <c r="DI81" i="7"/>
  <c r="DH81" i="7"/>
  <c r="DG81" i="7"/>
  <c r="DF81" i="7"/>
  <c r="DE81" i="7"/>
  <c r="DD81" i="7"/>
  <c r="DC81" i="7"/>
  <c r="DB81" i="7"/>
  <c r="DA81" i="7"/>
  <c r="CZ81" i="7"/>
  <c r="CY81" i="7"/>
  <c r="CX81" i="7"/>
  <c r="CW81" i="7"/>
  <c r="CV81" i="7"/>
  <c r="CU81" i="7"/>
  <c r="CT81" i="7"/>
  <c r="CS81" i="7"/>
  <c r="CR81" i="7"/>
  <c r="CQ81" i="7"/>
  <c r="CP81" i="7"/>
  <c r="CO81" i="7"/>
  <c r="CN81" i="7"/>
  <c r="CM81" i="7"/>
  <c r="CL81" i="7"/>
  <c r="CK81" i="7"/>
  <c r="CJ81" i="7"/>
  <c r="CI81" i="7"/>
  <c r="CH81" i="7"/>
  <c r="CG81" i="7"/>
  <c r="CF81" i="7"/>
  <c r="CE81" i="7"/>
  <c r="CD81" i="7"/>
  <c r="CC81" i="7"/>
  <c r="CB81" i="7"/>
  <c r="CA81" i="7"/>
  <c r="BZ81" i="7"/>
  <c r="BY81" i="7"/>
  <c r="BX81" i="7"/>
  <c r="BW81" i="7"/>
  <c r="BV81" i="7"/>
  <c r="BU81" i="7"/>
  <c r="BT81" i="7"/>
  <c r="BS81" i="7"/>
  <c r="BR81" i="7"/>
  <c r="BQ81" i="7"/>
  <c r="BP81" i="7"/>
  <c r="BO81" i="7"/>
  <c r="BN81" i="7"/>
  <c r="BM81" i="7"/>
  <c r="BL81" i="7"/>
  <c r="BK81" i="7"/>
  <c r="BJ81" i="7"/>
  <c r="BI81" i="7"/>
  <c r="BH81" i="7"/>
  <c r="BG81" i="7"/>
  <c r="BF81" i="7"/>
  <c r="BE81" i="7"/>
  <c r="BD81" i="7"/>
  <c r="BC81" i="7"/>
  <c r="BB81" i="7"/>
  <c r="BA81" i="7"/>
  <c r="AZ81" i="7"/>
  <c r="AY81" i="7"/>
  <c r="AX81" i="7"/>
  <c r="AW81" i="7"/>
  <c r="AV81" i="7"/>
  <c r="AU81" i="7"/>
  <c r="AT81" i="7"/>
  <c r="AS81" i="7"/>
  <c r="AR81" i="7"/>
  <c r="AQ81" i="7"/>
  <c r="AP81" i="7"/>
  <c r="AO81" i="7"/>
  <c r="DT80" i="7"/>
  <c r="DT85" i="7" s="1"/>
  <c r="DT101" i="7" s="1"/>
  <c r="DS80" i="7"/>
  <c r="DS85" i="7" s="1"/>
  <c r="DS101" i="7" s="1"/>
  <c r="DR80" i="7"/>
  <c r="DQ80" i="7"/>
  <c r="DP80" i="7"/>
  <c r="DO80" i="7"/>
  <c r="DN80" i="7"/>
  <c r="DN85" i="7" s="1"/>
  <c r="DN101" i="7" s="1"/>
  <c r="DM80" i="7"/>
  <c r="DM85" i="7" s="1"/>
  <c r="DM101" i="7" s="1"/>
  <c r="DL80" i="7"/>
  <c r="DL85" i="7" s="1"/>
  <c r="DL101" i="7" s="1"/>
  <c r="DK80" i="7"/>
  <c r="DK85" i="7" s="1"/>
  <c r="DK101" i="7" s="1"/>
  <c r="DJ80" i="7"/>
  <c r="DI80" i="7"/>
  <c r="DH80" i="7"/>
  <c r="DG80" i="7"/>
  <c r="DF80" i="7"/>
  <c r="DF85" i="7" s="1"/>
  <c r="DF101" i="7" s="1"/>
  <c r="DE80" i="7"/>
  <c r="DE85" i="7" s="1"/>
  <c r="DE101" i="7" s="1"/>
  <c r="DD80" i="7"/>
  <c r="DD85" i="7" s="1"/>
  <c r="DD101" i="7" s="1"/>
  <c r="DC80" i="7"/>
  <c r="DC85" i="7" s="1"/>
  <c r="DC101" i="7" s="1"/>
  <c r="DB80" i="7"/>
  <c r="DA80" i="7"/>
  <c r="CZ80" i="7"/>
  <c r="CY80" i="7"/>
  <c r="CX80" i="7"/>
  <c r="CX85" i="7" s="1"/>
  <c r="CX101" i="7" s="1"/>
  <c r="CW80" i="7"/>
  <c r="CW85" i="7" s="1"/>
  <c r="CW101" i="7" s="1"/>
  <c r="CV80" i="7"/>
  <c r="CV85" i="7" s="1"/>
  <c r="CV101" i="7" s="1"/>
  <c r="CU80" i="7"/>
  <c r="CU85" i="7" s="1"/>
  <c r="CU101" i="7" s="1"/>
  <c r="CT80" i="7"/>
  <c r="CS80" i="7"/>
  <c r="CR80" i="7"/>
  <c r="CQ80" i="7"/>
  <c r="CP80" i="7"/>
  <c r="CP85" i="7" s="1"/>
  <c r="CP101" i="7" s="1"/>
  <c r="CO80" i="7"/>
  <c r="CO85" i="7" s="1"/>
  <c r="CO101" i="7" s="1"/>
  <c r="CN80" i="7"/>
  <c r="CN85" i="7" s="1"/>
  <c r="CN101" i="7" s="1"/>
  <c r="CM80" i="7"/>
  <c r="CM85" i="7" s="1"/>
  <c r="CM101" i="7" s="1"/>
  <c r="CL80" i="7"/>
  <c r="CK80" i="7"/>
  <c r="CJ80" i="7"/>
  <c r="CI80" i="7"/>
  <c r="CH80" i="7"/>
  <c r="CH85" i="7" s="1"/>
  <c r="CH101" i="7" s="1"/>
  <c r="CG80" i="7"/>
  <c r="CG85" i="7" s="1"/>
  <c r="CG101" i="7" s="1"/>
  <c r="CF80" i="7"/>
  <c r="CF85" i="7" s="1"/>
  <c r="CF101" i="7" s="1"/>
  <c r="CE80" i="7"/>
  <c r="CE85" i="7" s="1"/>
  <c r="CE101" i="7" s="1"/>
  <c r="CD80" i="7"/>
  <c r="CC80" i="7"/>
  <c r="CB80" i="7"/>
  <c r="CA80" i="7"/>
  <c r="BZ80" i="7"/>
  <c r="BZ85" i="7" s="1"/>
  <c r="BZ101" i="7" s="1"/>
  <c r="BY80" i="7"/>
  <c r="BY85" i="7" s="1"/>
  <c r="BY101" i="7" s="1"/>
  <c r="BX80" i="7"/>
  <c r="BX85" i="7" s="1"/>
  <c r="BX101" i="7" s="1"/>
  <c r="BW80" i="7"/>
  <c r="BW85" i="7" s="1"/>
  <c r="BW101" i="7" s="1"/>
  <c r="BV80" i="7"/>
  <c r="BU80" i="7"/>
  <c r="BT80" i="7"/>
  <c r="BS80" i="7"/>
  <c r="BR80" i="7"/>
  <c r="BR85" i="7" s="1"/>
  <c r="BR101" i="7" s="1"/>
  <c r="BQ80" i="7"/>
  <c r="BQ85" i="7" s="1"/>
  <c r="BQ101" i="7" s="1"/>
  <c r="BP80" i="7"/>
  <c r="BP85" i="7" s="1"/>
  <c r="BP101" i="7" s="1"/>
  <c r="BO80" i="7"/>
  <c r="BO85" i="7" s="1"/>
  <c r="BO101" i="7" s="1"/>
  <c r="BN80" i="7"/>
  <c r="BM80" i="7"/>
  <c r="BL80" i="7"/>
  <c r="BK80" i="7"/>
  <c r="BJ80" i="7"/>
  <c r="BJ85" i="7" s="1"/>
  <c r="BJ101" i="7" s="1"/>
  <c r="BI80" i="7"/>
  <c r="BI85" i="7" s="1"/>
  <c r="BI101" i="7" s="1"/>
  <c r="BH80" i="7"/>
  <c r="BH85" i="7" s="1"/>
  <c r="BH101" i="7" s="1"/>
  <c r="BG80" i="7"/>
  <c r="BG85" i="7" s="1"/>
  <c r="BG101" i="7" s="1"/>
  <c r="BF80" i="7"/>
  <c r="BE80" i="7"/>
  <c r="BD80" i="7"/>
  <c r="BC80" i="7"/>
  <c r="BB80" i="7"/>
  <c r="BB85" i="7" s="1"/>
  <c r="BB101" i="7" s="1"/>
  <c r="BA80" i="7"/>
  <c r="BA85" i="7" s="1"/>
  <c r="BA101" i="7" s="1"/>
  <c r="AZ80" i="7"/>
  <c r="AZ85" i="7" s="1"/>
  <c r="AZ101" i="7" s="1"/>
  <c r="AY80" i="7"/>
  <c r="AY85" i="7" s="1"/>
  <c r="AY101" i="7" s="1"/>
  <c r="AX80" i="7"/>
  <c r="AW80" i="7"/>
  <c r="AV80" i="7"/>
  <c r="AU80" i="7"/>
  <c r="AT80" i="7"/>
  <c r="AT85" i="7" s="1"/>
  <c r="AT101" i="7" s="1"/>
  <c r="AS80" i="7"/>
  <c r="AS85" i="7" s="1"/>
  <c r="AS101" i="7" s="1"/>
  <c r="AR80" i="7"/>
  <c r="AR85" i="7" s="1"/>
  <c r="AR101" i="7" s="1"/>
  <c r="AQ80" i="7"/>
  <c r="AQ85" i="7" s="1"/>
  <c r="AQ101" i="7" s="1"/>
  <c r="AP80" i="7"/>
  <c r="AO80" i="7"/>
  <c r="DT77" i="7"/>
  <c r="DS77" i="7"/>
  <c r="DR77" i="7"/>
  <c r="DQ77" i="7"/>
  <c r="DP77" i="7"/>
  <c r="DO77" i="7"/>
  <c r="DN77" i="7"/>
  <c r="DM77" i="7"/>
  <c r="DL77" i="7"/>
  <c r="DK77" i="7"/>
  <c r="DJ77" i="7"/>
  <c r="DI77" i="7"/>
  <c r="DH77" i="7"/>
  <c r="DG77" i="7"/>
  <c r="DF77" i="7"/>
  <c r="DE77" i="7"/>
  <c r="DD77" i="7"/>
  <c r="DC77" i="7"/>
  <c r="DB77" i="7"/>
  <c r="DA77" i="7"/>
  <c r="CZ77" i="7"/>
  <c r="CY77" i="7"/>
  <c r="CX77" i="7"/>
  <c r="CW77" i="7"/>
  <c r="CV77" i="7"/>
  <c r="CU77" i="7"/>
  <c r="CT77" i="7"/>
  <c r="CS77" i="7"/>
  <c r="CR77" i="7"/>
  <c r="CQ77" i="7"/>
  <c r="CP77" i="7"/>
  <c r="CO77" i="7"/>
  <c r="CN77" i="7"/>
  <c r="CM77" i="7"/>
  <c r="CL77" i="7"/>
  <c r="CK77" i="7"/>
  <c r="CJ77" i="7"/>
  <c r="CI77" i="7"/>
  <c r="CH77" i="7"/>
  <c r="CG77" i="7"/>
  <c r="CF77" i="7"/>
  <c r="CE77" i="7"/>
  <c r="CD77" i="7"/>
  <c r="CC77" i="7"/>
  <c r="CB77" i="7"/>
  <c r="CA77" i="7"/>
  <c r="BZ77" i="7"/>
  <c r="BY77" i="7"/>
  <c r="BX77" i="7"/>
  <c r="BW77" i="7"/>
  <c r="BV77" i="7"/>
  <c r="BU77" i="7"/>
  <c r="BT77" i="7"/>
  <c r="BS77" i="7"/>
  <c r="BR77" i="7"/>
  <c r="BQ77" i="7"/>
  <c r="BP77" i="7"/>
  <c r="BO77" i="7"/>
  <c r="BN77" i="7"/>
  <c r="BM77" i="7"/>
  <c r="BL77" i="7"/>
  <c r="BK77" i="7"/>
  <c r="BJ77" i="7"/>
  <c r="BI77" i="7"/>
  <c r="BH77" i="7"/>
  <c r="BG77" i="7"/>
  <c r="BF77" i="7"/>
  <c r="BE77" i="7"/>
  <c r="BD77" i="7"/>
  <c r="BC77" i="7"/>
  <c r="BB77" i="7"/>
  <c r="BA77" i="7"/>
  <c r="AZ77" i="7"/>
  <c r="AY77" i="7"/>
  <c r="AX77" i="7"/>
  <c r="AW77" i="7"/>
  <c r="AV77" i="7"/>
  <c r="AU77" i="7"/>
  <c r="AT77" i="7"/>
  <c r="AS77" i="7"/>
  <c r="AR77" i="7"/>
  <c r="AQ77" i="7"/>
  <c r="AP77" i="7"/>
  <c r="AO77" i="7"/>
  <c r="DT76" i="7"/>
  <c r="DS76" i="7"/>
  <c r="DR76" i="7"/>
  <c r="DQ76" i="7"/>
  <c r="DP76" i="7"/>
  <c r="DO76" i="7"/>
  <c r="DN76" i="7"/>
  <c r="DM76" i="7"/>
  <c r="DL76" i="7"/>
  <c r="DK76" i="7"/>
  <c r="DJ76" i="7"/>
  <c r="DI76" i="7"/>
  <c r="DH76" i="7"/>
  <c r="DG76" i="7"/>
  <c r="DF76" i="7"/>
  <c r="DE76" i="7"/>
  <c r="DD76" i="7"/>
  <c r="DC76" i="7"/>
  <c r="DB76" i="7"/>
  <c r="DA76" i="7"/>
  <c r="CZ76" i="7"/>
  <c r="CY76" i="7"/>
  <c r="CX76" i="7"/>
  <c r="CW76" i="7"/>
  <c r="CV76" i="7"/>
  <c r="CU76" i="7"/>
  <c r="CT76" i="7"/>
  <c r="CS76" i="7"/>
  <c r="CR76" i="7"/>
  <c r="CQ76" i="7"/>
  <c r="CP76" i="7"/>
  <c r="CO76" i="7"/>
  <c r="CN76" i="7"/>
  <c r="CM76" i="7"/>
  <c r="CL76" i="7"/>
  <c r="CK76" i="7"/>
  <c r="CJ76" i="7"/>
  <c r="CI76" i="7"/>
  <c r="CH76" i="7"/>
  <c r="CG76" i="7"/>
  <c r="CF76" i="7"/>
  <c r="CE76" i="7"/>
  <c r="CD76" i="7"/>
  <c r="CC76" i="7"/>
  <c r="CB76" i="7"/>
  <c r="CA76" i="7"/>
  <c r="BZ76" i="7"/>
  <c r="BY76" i="7"/>
  <c r="BX76" i="7"/>
  <c r="BW76" i="7"/>
  <c r="BV76" i="7"/>
  <c r="BU76" i="7"/>
  <c r="BT76" i="7"/>
  <c r="BS76" i="7"/>
  <c r="BR76" i="7"/>
  <c r="BQ76" i="7"/>
  <c r="BP76" i="7"/>
  <c r="BO76" i="7"/>
  <c r="BN76" i="7"/>
  <c r="BM76" i="7"/>
  <c r="BL76" i="7"/>
  <c r="BK76" i="7"/>
  <c r="BJ76" i="7"/>
  <c r="BI76" i="7"/>
  <c r="BH76" i="7"/>
  <c r="BG76" i="7"/>
  <c r="BF76" i="7"/>
  <c r="BE76" i="7"/>
  <c r="BD76" i="7"/>
  <c r="BC76" i="7"/>
  <c r="BB76" i="7"/>
  <c r="BA76" i="7"/>
  <c r="AZ76" i="7"/>
  <c r="AY76" i="7"/>
  <c r="AX76" i="7"/>
  <c r="AW76" i="7"/>
  <c r="AV76" i="7"/>
  <c r="AU76" i="7"/>
  <c r="AT76" i="7"/>
  <c r="AS76" i="7"/>
  <c r="AR76" i="7"/>
  <c r="AQ76" i="7"/>
  <c r="AP76" i="7"/>
  <c r="AO76" i="7"/>
  <c r="DT75" i="7"/>
  <c r="DS75" i="7"/>
  <c r="DR75" i="7"/>
  <c r="DQ75" i="7"/>
  <c r="DP75" i="7"/>
  <c r="DO75" i="7"/>
  <c r="DN75" i="7"/>
  <c r="DM75" i="7"/>
  <c r="DL75" i="7"/>
  <c r="DK75" i="7"/>
  <c r="DJ75" i="7"/>
  <c r="DI75" i="7"/>
  <c r="DH75" i="7"/>
  <c r="DG75" i="7"/>
  <c r="DF75" i="7"/>
  <c r="DE75" i="7"/>
  <c r="DD75" i="7"/>
  <c r="DC75" i="7"/>
  <c r="DB75" i="7"/>
  <c r="DA75" i="7"/>
  <c r="CZ75" i="7"/>
  <c r="CY75" i="7"/>
  <c r="CX75" i="7"/>
  <c r="CW75" i="7"/>
  <c r="CV75" i="7"/>
  <c r="CU75" i="7"/>
  <c r="CT75" i="7"/>
  <c r="CS75" i="7"/>
  <c r="CR75" i="7"/>
  <c r="CQ75" i="7"/>
  <c r="CP75" i="7"/>
  <c r="CO75" i="7"/>
  <c r="CN75" i="7"/>
  <c r="CM75" i="7"/>
  <c r="CL75" i="7"/>
  <c r="CK75" i="7"/>
  <c r="CJ75" i="7"/>
  <c r="CI75" i="7"/>
  <c r="CH75" i="7"/>
  <c r="CG75" i="7"/>
  <c r="CF75" i="7"/>
  <c r="CE75" i="7"/>
  <c r="CD75" i="7"/>
  <c r="CC75" i="7"/>
  <c r="CB75" i="7"/>
  <c r="CA75" i="7"/>
  <c r="BZ75" i="7"/>
  <c r="BY75" i="7"/>
  <c r="BX75" i="7"/>
  <c r="BW75" i="7"/>
  <c r="BV75" i="7"/>
  <c r="BU75" i="7"/>
  <c r="BT75" i="7"/>
  <c r="BS75" i="7"/>
  <c r="BR75" i="7"/>
  <c r="BQ75" i="7"/>
  <c r="BP75" i="7"/>
  <c r="BO75" i="7"/>
  <c r="BN75" i="7"/>
  <c r="BM75" i="7"/>
  <c r="BL75" i="7"/>
  <c r="BK75" i="7"/>
  <c r="BJ75" i="7"/>
  <c r="BI75" i="7"/>
  <c r="BH75" i="7"/>
  <c r="BG75" i="7"/>
  <c r="BF75" i="7"/>
  <c r="BE75" i="7"/>
  <c r="BD75" i="7"/>
  <c r="BC75" i="7"/>
  <c r="BB75" i="7"/>
  <c r="BA75" i="7"/>
  <c r="AZ75" i="7"/>
  <c r="AY75" i="7"/>
  <c r="AX75" i="7"/>
  <c r="AW75" i="7"/>
  <c r="AV75" i="7"/>
  <c r="AU75" i="7"/>
  <c r="AT75" i="7"/>
  <c r="AS75" i="7"/>
  <c r="AR75" i="7"/>
  <c r="AQ75" i="7"/>
  <c r="AP75" i="7"/>
  <c r="AO75" i="7"/>
  <c r="DT74" i="7"/>
  <c r="DT79" i="7" s="1"/>
  <c r="DT100" i="7" s="1"/>
  <c r="DS74" i="7"/>
  <c r="DS79" i="7" s="1"/>
  <c r="DS100" i="7" s="1"/>
  <c r="DR74" i="7"/>
  <c r="DQ74" i="7"/>
  <c r="DP74" i="7"/>
  <c r="DO74" i="7"/>
  <c r="DN74" i="7"/>
  <c r="DM74" i="7"/>
  <c r="DM79" i="7" s="1"/>
  <c r="DM100" i="7" s="1"/>
  <c r="DL74" i="7"/>
  <c r="DL79" i="7" s="1"/>
  <c r="DL100" i="7" s="1"/>
  <c r="DK74" i="7"/>
  <c r="DK79" i="7" s="1"/>
  <c r="DK100" i="7" s="1"/>
  <c r="DJ74" i="7"/>
  <c r="DI74" i="7"/>
  <c r="DH74" i="7"/>
  <c r="DG74" i="7"/>
  <c r="DF74" i="7"/>
  <c r="DE74" i="7"/>
  <c r="DE79" i="7" s="1"/>
  <c r="DE100" i="7" s="1"/>
  <c r="DD74" i="7"/>
  <c r="DD79" i="7" s="1"/>
  <c r="DD100" i="7" s="1"/>
  <c r="DC74" i="7"/>
  <c r="DC79" i="7" s="1"/>
  <c r="DC100" i="7" s="1"/>
  <c r="DB74" i="7"/>
  <c r="DA74" i="7"/>
  <c r="CZ74" i="7"/>
  <c r="CY74" i="7"/>
  <c r="CX74" i="7"/>
  <c r="CW74" i="7"/>
  <c r="CW79" i="7" s="1"/>
  <c r="CW100" i="7" s="1"/>
  <c r="CV74" i="7"/>
  <c r="CV79" i="7" s="1"/>
  <c r="CV100" i="7" s="1"/>
  <c r="CU74" i="7"/>
  <c r="CU79" i="7" s="1"/>
  <c r="CU100" i="7" s="1"/>
  <c r="CT74" i="7"/>
  <c r="CS74" i="7"/>
  <c r="CR74" i="7"/>
  <c r="CQ74" i="7"/>
  <c r="CP74" i="7"/>
  <c r="CO74" i="7"/>
  <c r="CO79" i="7" s="1"/>
  <c r="CO100" i="7" s="1"/>
  <c r="CN74" i="7"/>
  <c r="CN79" i="7" s="1"/>
  <c r="CN100" i="7" s="1"/>
  <c r="CM74" i="7"/>
  <c r="CM79" i="7" s="1"/>
  <c r="CM100" i="7" s="1"/>
  <c r="CL74" i="7"/>
  <c r="CK74" i="7"/>
  <c r="CJ74" i="7"/>
  <c r="CI74" i="7"/>
  <c r="CH74" i="7"/>
  <c r="CG74" i="7"/>
  <c r="CG79" i="7" s="1"/>
  <c r="CG100" i="7" s="1"/>
  <c r="CF74" i="7"/>
  <c r="CF79" i="7" s="1"/>
  <c r="CF100" i="7" s="1"/>
  <c r="CE74" i="7"/>
  <c r="CE79" i="7" s="1"/>
  <c r="CE100" i="7" s="1"/>
  <c r="CD74" i="7"/>
  <c r="CC74" i="7"/>
  <c r="CB74" i="7"/>
  <c r="CA74" i="7"/>
  <c r="BZ74" i="7"/>
  <c r="BY74" i="7"/>
  <c r="BY79" i="7" s="1"/>
  <c r="BY100" i="7" s="1"/>
  <c r="BX74" i="7"/>
  <c r="BX79" i="7" s="1"/>
  <c r="BX100" i="7" s="1"/>
  <c r="BW74" i="7"/>
  <c r="BW79" i="7" s="1"/>
  <c r="BW100" i="7" s="1"/>
  <c r="BV74" i="7"/>
  <c r="BU74" i="7"/>
  <c r="BT74" i="7"/>
  <c r="BS74" i="7"/>
  <c r="BR74" i="7"/>
  <c r="BQ74" i="7"/>
  <c r="BQ79" i="7" s="1"/>
  <c r="BQ100" i="7" s="1"/>
  <c r="BP74" i="7"/>
  <c r="BP79" i="7" s="1"/>
  <c r="BP100" i="7" s="1"/>
  <c r="BO74" i="7"/>
  <c r="BO79" i="7" s="1"/>
  <c r="BO100" i="7" s="1"/>
  <c r="BN74" i="7"/>
  <c r="BM74" i="7"/>
  <c r="BL74" i="7"/>
  <c r="BK74" i="7"/>
  <c r="BJ74" i="7"/>
  <c r="BI74" i="7"/>
  <c r="BI79" i="7" s="1"/>
  <c r="BI100" i="7" s="1"/>
  <c r="BH74" i="7"/>
  <c r="BH79" i="7" s="1"/>
  <c r="BH100" i="7" s="1"/>
  <c r="BG74" i="7"/>
  <c r="BG79" i="7" s="1"/>
  <c r="BG100" i="7" s="1"/>
  <c r="BF74" i="7"/>
  <c r="BE74" i="7"/>
  <c r="BD74" i="7"/>
  <c r="BC74" i="7"/>
  <c r="BB74" i="7"/>
  <c r="BA74" i="7"/>
  <c r="BA79" i="7" s="1"/>
  <c r="BA100" i="7" s="1"/>
  <c r="AZ74" i="7"/>
  <c r="AZ79" i="7" s="1"/>
  <c r="AZ100" i="7" s="1"/>
  <c r="AY74" i="7"/>
  <c r="AY79" i="7" s="1"/>
  <c r="AY100" i="7" s="1"/>
  <c r="AX74" i="7"/>
  <c r="AW74" i="7"/>
  <c r="AV74" i="7"/>
  <c r="AU74" i="7"/>
  <c r="AT74" i="7"/>
  <c r="AS74" i="7"/>
  <c r="AS79" i="7" s="1"/>
  <c r="AS100" i="7" s="1"/>
  <c r="AR74" i="7"/>
  <c r="AR79" i="7" s="1"/>
  <c r="AR100" i="7" s="1"/>
  <c r="AQ74" i="7"/>
  <c r="AQ79" i="7" s="1"/>
  <c r="AQ100" i="7" s="1"/>
  <c r="AP74" i="7"/>
  <c r="AO74" i="7"/>
  <c r="DT67" i="7"/>
  <c r="DS67" i="7"/>
  <c r="DR67" i="7"/>
  <c r="DQ67" i="7"/>
  <c r="DP67" i="7"/>
  <c r="DO67" i="7"/>
  <c r="DN67" i="7"/>
  <c r="DM67" i="7"/>
  <c r="DL67" i="7"/>
  <c r="DK67" i="7"/>
  <c r="DJ67" i="7"/>
  <c r="DI67" i="7"/>
  <c r="DH67" i="7"/>
  <c r="DG67" i="7"/>
  <c r="DF67" i="7"/>
  <c r="DE67" i="7"/>
  <c r="DD67" i="7"/>
  <c r="DC67" i="7"/>
  <c r="DB67" i="7"/>
  <c r="DA67" i="7"/>
  <c r="CZ67" i="7"/>
  <c r="CY67" i="7"/>
  <c r="CX67" i="7"/>
  <c r="CW67" i="7"/>
  <c r="CV67" i="7"/>
  <c r="CU67" i="7"/>
  <c r="CT67" i="7"/>
  <c r="CS67" i="7"/>
  <c r="CR67" i="7"/>
  <c r="CQ67" i="7"/>
  <c r="CP67" i="7"/>
  <c r="CO67" i="7"/>
  <c r="CN67" i="7"/>
  <c r="CM67" i="7"/>
  <c r="CL67" i="7"/>
  <c r="CK67" i="7"/>
  <c r="CJ67" i="7"/>
  <c r="CI67" i="7"/>
  <c r="CH67" i="7"/>
  <c r="CG67" i="7"/>
  <c r="CF67" i="7"/>
  <c r="CE67" i="7"/>
  <c r="CD67" i="7"/>
  <c r="CC67" i="7"/>
  <c r="CB67" i="7"/>
  <c r="CA67" i="7"/>
  <c r="BZ67" i="7"/>
  <c r="BY67" i="7"/>
  <c r="BX67" i="7"/>
  <c r="BW67" i="7"/>
  <c r="BV67" i="7"/>
  <c r="BU67" i="7"/>
  <c r="BT67" i="7"/>
  <c r="BS67" i="7"/>
  <c r="BR67" i="7"/>
  <c r="BQ67" i="7"/>
  <c r="BP67" i="7"/>
  <c r="BO67" i="7"/>
  <c r="BN67" i="7"/>
  <c r="BM67" i="7"/>
  <c r="BL67" i="7"/>
  <c r="BK67" i="7"/>
  <c r="BJ67" i="7"/>
  <c r="BI67" i="7"/>
  <c r="BH67" i="7"/>
  <c r="BG67" i="7"/>
  <c r="BF67" i="7"/>
  <c r="BE67" i="7"/>
  <c r="BD67" i="7"/>
  <c r="BC67" i="7"/>
  <c r="BB67" i="7"/>
  <c r="BA67" i="7"/>
  <c r="AZ67" i="7"/>
  <c r="AY67" i="7"/>
  <c r="AX67" i="7"/>
  <c r="AW67" i="7"/>
  <c r="AV67" i="7"/>
  <c r="AU67" i="7"/>
  <c r="AT67" i="7"/>
  <c r="AS67" i="7"/>
  <c r="AR67" i="7"/>
  <c r="AQ67" i="7"/>
  <c r="AP67" i="7"/>
  <c r="AO67" i="7"/>
  <c r="DT66" i="7"/>
  <c r="DS66" i="7"/>
  <c r="DR66" i="7"/>
  <c r="DQ66" i="7"/>
  <c r="DP66" i="7"/>
  <c r="DO66" i="7"/>
  <c r="DN66" i="7"/>
  <c r="DM66" i="7"/>
  <c r="DL66" i="7"/>
  <c r="DK66" i="7"/>
  <c r="DJ66" i="7"/>
  <c r="DI66" i="7"/>
  <c r="DH66" i="7"/>
  <c r="DG66" i="7"/>
  <c r="DF66" i="7"/>
  <c r="DE66" i="7"/>
  <c r="DD66" i="7"/>
  <c r="DC66" i="7"/>
  <c r="DB66" i="7"/>
  <c r="DA66" i="7"/>
  <c r="CZ66" i="7"/>
  <c r="CY66" i="7"/>
  <c r="CX66" i="7"/>
  <c r="CW66" i="7"/>
  <c r="CV66" i="7"/>
  <c r="CU66" i="7"/>
  <c r="CT66" i="7"/>
  <c r="CS66" i="7"/>
  <c r="CR66" i="7"/>
  <c r="CQ66" i="7"/>
  <c r="CP66" i="7"/>
  <c r="CO66" i="7"/>
  <c r="CN66" i="7"/>
  <c r="CM66" i="7"/>
  <c r="CL66" i="7"/>
  <c r="CK66" i="7"/>
  <c r="CJ66" i="7"/>
  <c r="CI66" i="7"/>
  <c r="CH66" i="7"/>
  <c r="CG66" i="7"/>
  <c r="CF66" i="7"/>
  <c r="CE66" i="7"/>
  <c r="CD66" i="7"/>
  <c r="CC66" i="7"/>
  <c r="CB66" i="7"/>
  <c r="CA66" i="7"/>
  <c r="BZ66" i="7"/>
  <c r="BY66" i="7"/>
  <c r="BX66" i="7"/>
  <c r="BW66" i="7"/>
  <c r="BV66" i="7"/>
  <c r="BU66" i="7"/>
  <c r="BT66" i="7"/>
  <c r="BS66" i="7"/>
  <c r="BR66" i="7"/>
  <c r="BQ66" i="7"/>
  <c r="BP66" i="7"/>
  <c r="BO66" i="7"/>
  <c r="BN66" i="7"/>
  <c r="BM66" i="7"/>
  <c r="BL66" i="7"/>
  <c r="BK66" i="7"/>
  <c r="BJ66" i="7"/>
  <c r="BI66" i="7"/>
  <c r="BH66" i="7"/>
  <c r="BG66" i="7"/>
  <c r="BF66" i="7"/>
  <c r="BE66" i="7"/>
  <c r="BD66" i="7"/>
  <c r="BC66" i="7"/>
  <c r="BB66" i="7"/>
  <c r="BA66" i="7"/>
  <c r="AZ66" i="7"/>
  <c r="AY66" i="7"/>
  <c r="AX66" i="7"/>
  <c r="AW66" i="7"/>
  <c r="AV66" i="7"/>
  <c r="AU66" i="7"/>
  <c r="AT66" i="7"/>
  <c r="AS66" i="7"/>
  <c r="AR66" i="7"/>
  <c r="AQ66" i="7"/>
  <c r="AP66" i="7"/>
  <c r="AO66" i="7"/>
  <c r="DT65" i="7"/>
  <c r="DS65" i="7"/>
  <c r="DR65" i="7"/>
  <c r="DQ65" i="7"/>
  <c r="DP65" i="7"/>
  <c r="DO65" i="7"/>
  <c r="DN65" i="7"/>
  <c r="DM65" i="7"/>
  <c r="DL65" i="7"/>
  <c r="DK65" i="7"/>
  <c r="DJ65" i="7"/>
  <c r="DI65" i="7"/>
  <c r="DH65" i="7"/>
  <c r="DG65" i="7"/>
  <c r="DF65" i="7"/>
  <c r="DE65" i="7"/>
  <c r="DD65" i="7"/>
  <c r="DC65" i="7"/>
  <c r="DB65" i="7"/>
  <c r="DA65" i="7"/>
  <c r="CZ65" i="7"/>
  <c r="CY65" i="7"/>
  <c r="CX65" i="7"/>
  <c r="CW65" i="7"/>
  <c r="CV65" i="7"/>
  <c r="CU65" i="7"/>
  <c r="CT65" i="7"/>
  <c r="CS65" i="7"/>
  <c r="CR65" i="7"/>
  <c r="CQ65" i="7"/>
  <c r="CP65" i="7"/>
  <c r="CO65" i="7"/>
  <c r="CN65" i="7"/>
  <c r="CM65" i="7"/>
  <c r="CL65" i="7"/>
  <c r="CK65" i="7"/>
  <c r="CJ65" i="7"/>
  <c r="CI65" i="7"/>
  <c r="CH65" i="7"/>
  <c r="CG65" i="7"/>
  <c r="CF65" i="7"/>
  <c r="CE65" i="7"/>
  <c r="CD65" i="7"/>
  <c r="CC65" i="7"/>
  <c r="CB65" i="7"/>
  <c r="CA65" i="7"/>
  <c r="BZ65" i="7"/>
  <c r="BY65" i="7"/>
  <c r="BX65" i="7"/>
  <c r="BW65" i="7"/>
  <c r="BV65" i="7"/>
  <c r="BU65" i="7"/>
  <c r="BT65" i="7"/>
  <c r="BS65" i="7"/>
  <c r="BR65" i="7"/>
  <c r="BQ65" i="7"/>
  <c r="BP65" i="7"/>
  <c r="BO65" i="7"/>
  <c r="BN65" i="7"/>
  <c r="BM65" i="7"/>
  <c r="BL65" i="7"/>
  <c r="BK65" i="7"/>
  <c r="BJ65" i="7"/>
  <c r="BI65" i="7"/>
  <c r="BH65" i="7"/>
  <c r="BG65" i="7"/>
  <c r="BF65" i="7"/>
  <c r="BE65" i="7"/>
  <c r="BD65" i="7"/>
  <c r="BC65" i="7"/>
  <c r="BB65" i="7"/>
  <c r="BA65" i="7"/>
  <c r="AZ65" i="7"/>
  <c r="AY65" i="7"/>
  <c r="AX65" i="7"/>
  <c r="AW65" i="7"/>
  <c r="AV65" i="7"/>
  <c r="AU65" i="7"/>
  <c r="AT65" i="7"/>
  <c r="AS65" i="7"/>
  <c r="AR65" i="7"/>
  <c r="AQ65" i="7"/>
  <c r="AP65" i="7"/>
  <c r="AO65" i="7"/>
  <c r="DT64" i="7"/>
  <c r="DS64" i="7"/>
  <c r="DR64" i="7"/>
  <c r="DQ64" i="7"/>
  <c r="DP64" i="7"/>
  <c r="DO64" i="7"/>
  <c r="DN64" i="7"/>
  <c r="DM64" i="7"/>
  <c r="DL64" i="7"/>
  <c r="DK64" i="7"/>
  <c r="DJ64" i="7"/>
  <c r="DI64" i="7"/>
  <c r="DH64" i="7"/>
  <c r="DG64" i="7"/>
  <c r="DF64" i="7"/>
  <c r="DE64" i="7"/>
  <c r="DD64" i="7"/>
  <c r="DC64" i="7"/>
  <c r="DB64" i="7"/>
  <c r="DA64" i="7"/>
  <c r="CZ64" i="7"/>
  <c r="CY64" i="7"/>
  <c r="CX64" i="7"/>
  <c r="CW64" i="7"/>
  <c r="CV64" i="7"/>
  <c r="CU64" i="7"/>
  <c r="CT64" i="7"/>
  <c r="CS64" i="7"/>
  <c r="CR64" i="7"/>
  <c r="CQ64" i="7"/>
  <c r="CP64" i="7"/>
  <c r="CO64" i="7"/>
  <c r="CN64" i="7"/>
  <c r="CM64" i="7"/>
  <c r="CL64" i="7"/>
  <c r="CK64" i="7"/>
  <c r="CJ64" i="7"/>
  <c r="CI64" i="7"/>
  <c r="CH64" i="7"/>
  <c r="CG64" i="7"/>
  <c r="CF64" i="7"/>
  <c r="CE64" i="7"/>
  <c r="CD64" i="7"/>
  <c r="CC64" i="7"/>
  <c r="CB64" i="7"/>
  <c r="CA64" i="7"/>
  <c r="BZ64" i="7"/>
  <c r="BY64" i="7"/>
  <c r="BX64" i="7"/>
  <c r="BW64" i="7"/>
  <c r="BV64" i="7"/>
  <c r="BU64" i="7"/>
  <c r="BT64" i="7"/>
  <c r="BS64" i="7"/>
  <c r="BR64" i="7"/>
  <c r="BQ64" i="7"/>
  <c r="BP64" i="7"/>
  <c r="BO64" i="7"/>
  <c r="BN64" i="7"/>
  <c r="BM64" i="7"/>
  <c r="BL64" i="7"/>
  <c r="BK64" i="7"/>
  <c r="BJ64" i="7"/>
  <c r="BI64" i="7"/>
  <c r="BH64" i="7"/>
  <c r="BG64" i="7"/>
  <c r="BF64" i="7"/>
  <c r="BE64" i="7"/>
  <c r="BD64" i="7"/>
  <c r="BC64" i="7"/>
  <c r="BB64" i="7"/>
  <c r="BA64" i="7"/>
  <c r="AZ64" i="7"/>
  <c r="AY64" i="7"/>
  <c r="AX64" i="7"/>
  <c r="AW64" i="7"/>
  <c r="AV64" i="7"/>
  <c r="AU64" i="7"/>
  <c r="AT64" i="7"/>
  <c r="AS64" i="7"/>
  <c r="AR64" i="7"/>
  <c r="AQ64" i="7"/>
  <c r="AP64" i="7"/>
  <c r="AO64" i="7"/>
  <c r="DT63" i="7"/>
  <c r="DS63" i="7"/>
  <c r="DR63" i="7"/>
  <c r="DQ63" i="7"/>
  <c r="DP63" i="7"/>
  <c r="DP68" i="7" s="1"/>
  <c r="DP70" i="7" s="1"/>
  <c r="DP71" i="7" s="1"/>
  <c r="DO63" i="7"/>
  <c r="DO68" i="7" s="1"/>
  <c r="DO70" i="7" s="1"/>
  <c r="DO71" i="7" s="1"/>
  <c r="DN63" i="7"/>
  <c r="DM63" i="7"/>
  <c r="DL63" i="7"/>
  <c r="DK63" i="7"/>
  <c r="DJ63" i="7"/>
  <c r="DI63" i="7"/>
  <c r="DI68" i="7" s="1"/>
  <c r="DI70" i="7" s="1"/>
  <c r="DI71" i="7" s="1"/>
  <c r="DH63" i="7"/>
  <c r="DH68" i="7" s="1"/>
  <c r="DH70" i="7" s="1"/>
  <c r="DH71" i="7" s="1"/>
  <c r="DG63" i="7"/>
  <c r="DG68" i="7" s="1"/>
  <c r="DG70" i="7" s="1"/>
  <c r="DG71" i="7" s="1"/>
  <c r="DF63" i="7"/>
  <c r="DE63" i="7"/>
  <c r="DD63" i="7"/>
  <c r="DC63" i="7"/>
  <c r="DB63" i="7"/>
  <c r="DA63" i="7"/>
  <c r="CZ63" i="7"/>
  <c r="CZ68" i="7" s="1"/>
  <c r="CZ70" i="7" s="1"/>
  <c r="CZ71" i="7" s="1"/>
  <c r="CY63" i="7"/>
  <c r="CY68" i="7" s="1"/>
  <c r="CY70" i="7" s="1"/>
  <c r="CY71" i="7" s="1"/>
  <c r="CX63" i="7"/>
  <c r="CW63" i="7"/>
  <c r="CV63" i="7"/>
  <c r="CU63" i="7"/>
  <c r="CT63" i="7"/>
  <c r="CS63" i="7"/>
  <c r="CS68" i="7" s="1"/>
  <c r="CS70" i="7" s="1"/>
  <c r="CS71" i="7" s="1"/>
  <c r="CR63" i="7"/>
  <c r="CR68" i="7" s="1"/>
  <c r="CR70" i="7" s="1"/>
  <c r="CR71" i="7" s="1"/>
  <c r="CQ63" i="7"/>
  <c r="CQ68" i="7" s="1"/>
  <c r="CQ70" i="7" s="1"/>
  <c r="CQ71" i="7" s="1"/>
  <c r="CP63" i="7"/>
  <c r="CO63" i="7"/>
  <c r="CN63" i="7"/>
  <c r="CM63" i="7"/>
  <c r="CL63" i="7"/>
  <c r="CK63" i="7"/>
  <c r="CJ63" i="7"/>
  <c r="CJ68" i="7" s="1"/>
  <c r="CJ70" i="7" s="1"/>
  <c r="CJ71" i="7" s="1"/>
  <c r="CI63" i="7"/>
  <c r="CI68" i="7" s="1"/>
  <c r="CI70" i="7" s="1"/>
  <c r="CI71" i="7" s="1"/>
  <c r="CH63" i="7"/>
  <c r="CG63" i="7"/>
  <c r="CF63" i="7"/>
  <c r="CE63" i="7"/>
  <c r="CD63" i="7"/>
  <c r="CC63" i="7"/>
  <c r="CC68" i="7" s="1"/>
  <c r="CC70" i="7" s="1"/>
  <c r="CC71" i="7" s="1"/>
  <c r="CB63" i="7"/>
  <c r="CB68" i="7" s="1"/>
  <c r="CB70" i="7" s="1"/>
  <c r="CB71" i="7" s="1"/>
  <c r="CA63" i="7"/>
  <c r="CA68" i="7" s="1"/>
  <c r="CA70" i="7" s="1"/>
  <c r="CA71" i="7" s="1"/>
  <c r="BZ63" i="7"/>
  <c r="BY63" i="7"/>
  <c r="BX63" i="7"/>
  <c r="BW63" i="7"/>
  <c r="BV63" i="7"/>
  <c r="BU63" i="7"/>
  <c r="BT63" i="7"/>
  <c r="BT68" i="7" s="1"/>
  <c r="BT70" i="7" s="1"/>
  <c r="BT71" i="7" s="1"/>
  <c r="BS63" i="7"/>
  <c r="BS68" i="7" s="1"/>
  <c r="BS70" i="7" s="1"/>
  <c r="BS71" i="7" s="1"/>
  <c r="BR63" i="7"/>
  <c r="BQ63" i="7"/>
  <c r="BP63" i="7"/>
  <c r="BO63" i="7"/>
  <c r="BN63" i="7"/>
  <c r="BM63" i="7"/>
  <c r="BM68" i="7" s="1"/>
  <c r="BM70" i="7" s="1"/>
  <c r="BM71" i="7" s="1"/>
  <c r="BL63" i="7"/>
  <c r="BL68" i="7" s="1"/>
  <c r="BL70" i="7" s="1"/>
  <c r="BL71" i="7" s="1"/>
  <c r="BK63" i="7"/>
  <c r="BK68" i="7" s="1"/>
  <c r="BK70" i="7" s="1"/>
  <c r="BK71" i="7" s="1"/>
  <c r="BJ63" i="7"/>
  <c r="BI63" i="7"/>
  <c r="BH63" i="7"/>
  <c r="BG63" i="7"/>
  <c r="BF63" i="7"/>
  <c r="BE63" i="7"/>
  <c r="BE68" i="7" s="1"/>
  <c r="BE70" i="7" s="1"/>
  <c r="BE71" i="7" s="1"/>
  <c r="BD63" i="7"/>
  <c r="BD68" i="7" s="1"/>
  <c r="BD70" i="7" s="1"/>
  <c r="BD71" i="7" s="1"/>
  <c r="BC63" i="7"/>
  <c r="BC68" i="7" s="1"/>
  <c r="BC70" i="7" s="1"/>
  <c r="BC71" i="7" s="1"/>
  <c r="BB63" i="7"/>
  <c r="BA63" i="7"/>
  <c r="AZ63" i="7"/>
  <c r="AY63" i="7"/>
  <c r="AX63" i="7"/>
  <c r="AX68" i="7" s="1"/>
  <c r="AX70" i="7" s="1"/>
  <c r="AX71" i="7" s="1"/>
  <c r="AW63" i="7"/>
  <c r="AW68" i="7" s="1"/>
  <c r="AW70" i="7" s="1"/>
  <c r="AW71" i="7" s="1"/>
  <c r="AV63" i="7"/>
  <c r="AV68" i="7" s="1"/>
  <c r="AV70" i="7" s="1"/>
  <c r="AV71" i="7" s="1"/>
  <c r="AU63" i="7"/>
  <c r="AU68" i="7" s="1"/>
  <c r="AU70" i="7" s="1"/>
  <c r="AU71" i="7" s="1"/>
  <c r="AT63" i="7"/>
  <c r="AS63" i="7"/>
  <c r="AR63" i="7"/>
  <c r="AQ63" i="7"/>
  <c r="AP63" i="7"/>
  <c r="AO63" i="7"/>
  <c r="DT55" i="7"/>
  <c r="DS55" i="7"/>
  <c r="DR55" i="7"/>
  <c r="DQ55" i="7"/>
  <c r="DP55" i="7"/>
  <c r="DO55" i="7"/>
  <c r="DN55" i="7"/>
  <c r="DM55" i="7"/>
  <c r="DL55" i="7"/>
  <c r="DK55" i="7"/>
  <c r="DJ55" i="7"/>
  <c r="DI55" i="7"/>
  <c r="DH55" i="7"/>
  <c r="DG55" i="7"/>
  <c r="DF55" i="7"/>
  <c r="DE55" i="7"/>
  <c r="DD55" i="7"/>
  <c r="DC55" i="7"/>
  <c r="DB55" i="7"/>
  <c r="DA55" i="7"/>
  <c r="CZ55" i="7"/>
  <c r="CY55" i="7"/>
  <c r="CX55" i="7"/>
  <c r="CW55" i="7"/>
  <c r="CV55" i="7"/>
  <c r="CU55" i="7"/>
  <c r="CT55" i="7"/>
  <c r="CS55" i="7"/>
  <c r="CR55" i="7"/>
  <c r="CQ55" i="7"/>
  <c r="CP55" i="7"/>
  <c r="CO55" i="7"/>
  <c r="CN55" i="7"/>
  <c r="CM55" i="7"/>
  <c r="CL55" i="7"/>
  <c r="CK55" i="7"/>
  <c r="CJ55" i="7"/>
  <c r="CI55" i="7"/>
  <c r="CH55" i="7"/>
  <c r="CG55" i="7"/>
  <c r="CF55" i="7"/>
  <c r="CE55" i="7"/>
  <c r="CD55" i="7"/>
  <c r="CC55" i="7"/>
  <c r="CB55" i="7"/>
  <c r="CA55" i="7"/>
  <c r="BZ55" i="7"/>
  <c r="BY55" i="7"/>
  <c r="BX55" i="7"/>
  <c r="BW55" i="7"/>
  <c r="BV55" i="7"/>
  <c r="BU55" i="7"/>
  <c r="BT55" i="7"/>
  <c r="BS55" i="7"/>
  <c r="BR55" i="7"/>
  <c r="BQ55" i="7"/>
  <c r="BP55" i="7"/>
  <c r="BO55" i="7"/>
  <c r="BN55" i="7"/>
  <c r="BM55" i="7"/>
  <c r="BL55" i="7"/>
  <c r="BK55" i="7"/>
  <c r="BJ55" i="7"/>
  <c r="BI55" i="7"/>
  <c r="BH55" i="7"/>
  <c r="BG55" i="7"/>
  <c r="BF55" i="7"/>
  <c r="BE55" i="7"/>
  <c r="BD55" i="7"/>
  <c r="BC55" i="7"/>
  <c r="BB55" i="7"/>
  <c r="BA55" i="7"/>
  <c r="AZ55" i="7"/>
  <c r="AY55" i="7"/>
  <c r="AX55" i="7"/>
  <c r="AW55" i="7"/>
  <c r="AV55" i="7"/>
  <c r="AU55" i="7"/>
  <c r="AT55" i="7"/>
  <c r="AS55" i="7"/>
  <c r="AR55" i="7"/>
  <c r="AQ55" i="7"/>
  <c r="AP55" i="7"/>
  <c r="AO55" i="7"/>
  <c r="DT54" i="7"/>
  <c r="DS54" i="7"/>
  <c r="DR54" i="7"/>
  <c r="DQ54" i="7"/>
  <c r="DP54" i="7"/>
  <c r="DO54" i="7"/>
  <c r="DN54" i="7"/>
  <c r="DM54" i="7"/>
  <c r="DL54" i="7"/>
  <c r="DK54" i="7"/>
  <c r="DJ54" i="7"/>
  <c r="DI54" i="7"/>
  <c r="DH54" i="7"/>
  <c r="DG54" i="7"/>
  <c r="DF54" i="7"/>
  <c r="DE54" i="7"/>
  <c r="DD54" i="7"/>
  <c r="DC54" i="7"/>
  <c r="DB54" i="7"/>
  <c r="DA54" i="7"/>
  <c r="CZ54" i="7"/>
  <c r="CY54" i="7"/>
  <c r="CX54" i="7"/>
  <c r="CW54" i="7"/>
  <c r="CV54" i="7"/>
  <c r="CU54" i="7"/>
  <c r="CT54" i="7"/>
  <c r="CS54" i="7"/>
  <c r="CR54" i="7"/>
  <c r="CQ54" i="7"/>
  <c r="CP54" i="7"/>
  <c r="CO54" i="7"/>
  <c r="CN54" i="7"/>
  <c r="CM54" i="7"/>
  <c r="CL54" i="7"/>
  <c r="CK54" i="7"/>
  <c r="CJ54" i="7"/>
  <c r="CI54" i="7"/>
  <c r="CH54" i="7"/>
  <c r="CG54" i="7"/>
  <c r="CF54" i="7"/>
  <c r="CE54" i="7"/>
  <c r="CD54" i="7"/>
  <c r="CC54" i="7"/>
  <c r="CB54" i="7"/>
  <c r="CA54" i="7"/>
  <c r="BZ54" i="7"/>
  <c r="BY54" i="7"/>
  <c r="BX54" i="7"/>
  <c r="BW54" i="7"/>
  <c r="BV54" i="7"/>
  <c r="BU54" i="7"/>
  <c r="BT54" i="7"/>
  <c r="BS54" i="7"/>
  <c r="BR54" i="7"/>
  <c r="BQ54" i="7"/>
  <c r="BP54" i="7"/>
  <c r="BO54" i="7"/>
  <c r="BN54" i="7"/>
  <c r="BM54" i="7"/>
  <c r="BL54" i="7"/>
  <c r="BK54" i="7"/>
  <c r="BJ54" i="7"/>
  <c r="BI54" i="7"/>
  <c r="BH54" i="7"/>
  <c r="BG54" i="7"/>
  <c r="BF54" i="7"/>
  <c r="BE54" i="7"/>
  <c r="BD54" i="7"/>
  <c r="BC54" i="7"/>
  <c r="BB54" i="7"/>
  <c r="BA54" i="7"/>
  <c r="AZ54" i="7"/>
  <c r="AY54" i="7"/>
  <c r="AX54" i="7"/>
  <c r="AW54" i="7"/>
  <c r="AV54" i="7"/>
  <c r="AU54" i="7"/>
  <c r="AT54" i="7"/>
  <c r="AS54" i="7"/>
  <c r="AR54" i="7"/>
  <c r="AQ54" i="7"/>
  <c r="AP54" i="7"/>
  <c r="AO54" i="7"/>
  <c r="DT53" i="7"/>
  <c r="DS53" i="7"/>
  <c r="DR53" i="7"/>
  <c r="DQ53" i="7"/>
  <c r="DP53" i="7"/>
  <c r="DO53" i="7"/>
  <c r="DN53" i="7"/>
  <c r="DM53" i="7"/>
  <c r="DL53" i="7"/>
  <c r="DK53" i="7"/>
  <c r="DJ53" i="7"/>
  <c r="DI53" i="7"/>
  <c r="DH53" i="7"/>
  <c r="DG53" i="7"/>
  <c r="DF53" i="7"/>
  <c r="DE53" i="7"/>
  <c r="DD53" i="7"/>
  <c r="DC53" i="7"/>
  <c r="DB53" i="7"/>
  <c r="DA53" i="7"/>
  <c r="CZ53" i="7"/>
  <c r="CY53" i="7"/>
  <c r="CX53" i="7"/>
  <c r="CW53" i="7"/>
  <c r="CV53" i="7"/>
  <c r="CU53" i="7"/>
  <c r="CT53" i="7"/>
  <c r="CS53" i="7"/>
  <c r="CR53" i="7"/>
  <c r="CQ53" i="7"/>
  <c r="CP53" i="7"/>
  <c r="CO53" i="7"/>
  <c r="CN53" i="7"/>
  <c r="CM53" i="7"/>
  <c r="CL53" i="7"/>
  <c r="CK53" i="7"/>
  <c r="CJ53" i="7"/>
  <c r="CI53" i="7"/>
  <c r="CH53" i="7"/>
  <c r="CG53" i="7"/>
  <c r="CF53" i="7"/>
  <c r="CE53" i="7"/>
  <c r="CD53" i="7"/>
  <c r="CC53" i="7"/>
  <c r="CB53" i="7"/>
  <c r="CA53" i="7"/>
  <c r="BZ53" i="7"/>
  <c r="BY53" i="7"/>
  <c r="BX53" i="7"/>
  <c r="BW53" i="7"/>
  <c r="BV53" i="7"/>
  <c r="BU53" i="7"/>
  <c r="BT53" i="7"/>
  <c r="BS53" i="7"/>
  <c r="BR53" i="7"/>
  <c r="BQ53" i="7"/>
  <c r="BP53" i="7"/>
  <c r="BO53" i="7"/>
  <c r="BN53" i="7"/>
  <c r="BM53" i="7"/>
  <c r="BL53" i="7"/>
  <c r="BK53" i="7"/>
  <c r="BJ53" i="7"/>
  <c r="BI53" i="7"/>
  <c r="BH53" i="7"/>
  <c r="BG53" i="7"/>
  <c r="BF53" i="7"/>
  <c r="BE53" i="7"/>
  <c r="BD53" i="7"/>
  <c r="BC53" i="7"/>
  <c r="BB53" i="7"/>
  <c r="BA53" i="7"/>
  <c r="AZ53" i="7"/>
  <c r="AY53" i="7"/>
  <c r="AX53" i="7"/>
  <c r="AW53" i="7"/>
  <c r="AV53" i="7"/>
  <c r="AU53" i="7"/>
  <c r="AT53" i="7"/>
  <c r="AS53" i="7"/>
  <c r="AR53" i="7"/>
  <c r="AQ53" i="7"/>
  <c r="AP53" i="7"/>
  <c r="AO53" i="7"/>
  <c r="DT52" i="7"/>
  <c r="DS52" i="7"/>
  <c r="DR52" i="7"/>
  <c r="DQ52" i="7"/>
  <c r="DP52" i="7"/>
  <c r="DO52" i="7"/>
  <c r="DN52" i="7"/>
  <c r="DM52" i="7"/>
  <c r="DL52" i="7"/>
  <c r="DK52" i="7"/>
  <c r="DJ52" i="7"/>
  <c r="DI52" i="7"/>
  <c r="DH52" i="7"/>
  <c r="DG52" i="7"/>
  <c r="DF52" i="7"/>
  <c r="DE52" i="7"/>
  <c r="DD52" i="7"/>
  <c r="DC52" i="7"/>
  <c r="DB52" i="7"/>
  <c r="DA52" i="7"/>
  <c r="CZ52" i="7"/>
  <c r="CY52" i="7"/>
  <c r="CX52" i="7"/>
  <c r="CW52" i="7"/>
  <c r="CV52" i="7"/>
  <c r="CU52" i="7"/>
  <c r="CT52" i="7"/>
  <c r="CS52" i="7"/>
  <c r="CR52" i="7"/>
  <c r="CQ52" i="7"/>
  <c r="CP52" i="7"/>
  <c r="CO52" i="7"/>
  <c r="CN52" i="7"/>
  <c r="CM52" i="7"/>
  <c r="CL52" i="7"/>
  <c r="CK52" i="7"/>
  <c r="CJ52" i="7"/>
  <c r="CI52" i="7"/>
  <c r="CH52" i="7"/>
  <c r="CG52" i="7"/>
  <c r="CF52" i="7"/>
  <c r="CE52" i="7"/>
  <c r="CD52" i="7"/>
  <c r="CC52" i="7"/>
  <c r="CB52" i="7"/>
  <c r="CA52" i="7"/>
  <c r="BZ52" i="7"/>
  <c r="BY52" i="7"/>
  <c r="BX52" i="7"/>
  <c r="BW52" i="7"/>
  <c r="BV52" i="7"/>
  <c r="BU52" i="7"/>
  <c r="BT52" i="7"/>
  <c r="BS52" i="7"/>
  <c r="BR52" i="7"/>
  <c r="BQ52" i="7"/>
  <c r="BP52" i="7"/>
  <c r="BO52" i="7"/>
  <c r="BN52" i="7"/>
  <c r="BM52" i="7"/>
  <c r="BL52" i="7"/>
  <c r="BK52" i="7"/>
  <c r="BJ52" i="7"/>
  <c r="BI52" i="7"/>
  <c r="BH52" i="7"/>
  <c r="BG52" i="7"/>
  <c r="BF52" i="7"/>
  <c r="BE52" i="7"/>
  <c r="BD52" i="7"/>
  <c r="BC52" i="7"/>
  <c r="BB52" i="7"/>
  <c r="BA52" i="7"/>
  <c r="AZ52" i="7"/>
  <c r="AY52" i="7"/>
  <c r="AX52" i="7"/>
  <c r="AW52" i="7"/>
  <c r="AV52" i="7"/>
  <c r="AU52" i="7"/>
  <c r="AT52" i="7"/>
  <c r="AS52" i="7"/>
  <c r="AR52" i="7"/>
  <c r="AQ52" i="7"/>
  <c r="AP52" i="7"/>
  <c r="AO52" i="7"/>
  <c r="DT51" i="7"/>
  <c r="DS51" i="7"/>
  <c r="DR51" i="7"/>
  <c r="DQ51" i="7"/>
  <c r="DP51" i="7"/>
  <c r="DO51" i="7"/>
  <c r="DN51" i="7"/>
  <c r="DM51" i="7"/>
  <c r="DL51" i="7"/>
  <c r="DK51" i="7"/>
  <c r="DJ51" i="7"/>
  <c r="DI51" i="7"/>
  <c r="DH51" i="7"/>
  <c r="DG51" i="7"/>
  <c r="DF51" i="7"/>
  <c r="DE51" i="7"/>
  <c r="DD51" i="7"/>
  <c r="DC51" i="7"/>
  <c r="DB51" i="7"/>
  <c r="DA51" i="7"/>
  <c r="CZ51" i="7"/>
  <c r="CY51" i="7"/>
  <c r="CX51" i="7"/>
  <c r="CW51" i="7"/>
  <c r="CV51" i="7"/>
  <c r="CU51" i="7"/>
  <c r="CT51" i="7"/>
  <c r="CS51" i="7"/>
  <c r="CR51" i="7"/>
  <c r="CQ51" i="7"/>
  <c r="CP51" i="7"/>
  <c r="CO51" i="7"/>
  <c r="CN51" i="7"/>
  <c r="CM51" i="7"/>
  <c r="CL51" i="7"/>
  <c r="CK51" i="7"/>
  <c r="CJ51" i="7"/>
  <c r="CI51" i="7"/>
  <c r="CH51" i="7"/>
  <c r="CG51" i="7"/>
  <c r="CF51" i="7"/>
  <c r="CE51" i="7"/>
  <c r="CD51" i="7"/>
  <c r="CC51" i="7"/>
  <c r="CB51" i="7"/>
  <c r="CA51" i="7"/>
  <c r="BZ51" i="7"/>
  <c r="BY51" i="7"/>
  <c r="BX51" i="7"/>
  <c r="BW51" i="7"/>
  <c r="BV51" i="7"/>
  <c r="BU51" i="7"/>
  <c r="BT51" i="7"/>
  <c r="BS51" i="7"/>
  <c r="BR51" i="7"/>
  <c r="BQ51" i="7"/>
  <c r="BP51" i="7"/>
  <c r="BO51" i="7"/>
  <c r="BN51" i="7"/>
  <c r="BM51" i="7"/>
  <c r="BL51" i="7"/>
  <c r="BK51" i="7"/>
  <c r="BJ51" i="7"/>
  <c r="BI51" i="7"/>
  <c r="BH51" i="7"/>
  <c r="BG51" i="7"/>
  <c r="BF51" i="7"/>
  <c r="BE51" i="7"/>
  <c r="BD51" i="7"/>
  <c r="BC51" i="7"/>
  <c r="BB51" i="7"/>
  <c r="BA51" i="7"/>
  <c r="AZ51" i="7"/>
  <c r="AY51" i="7"/>
  <c r="AX51" i="7"/>
  <c r="AW51" i="7"/>
  <c r="AV51" i="7"/>
  <c r="AU51" i="7"/>
  <c r="AT51" i="7"/>
  <c r="AS51" i="7"/>
  <c r="AR51" i="7"/>
  <c r="AQ51" i="7"/>
  <c r="AP51" i="7"/>
  <c r="AO51" i="7"/>
  <c r="DT50" i="7"/>
  <c r="DS50" i="7"/>
  <c r="DR50" i="7"/>
  <c r="DQ50" i="7"/>
  <c r="DP50" i="7"/>
  <c r="DO50" i="7"/>
  <c r="DN50" i="7"/>
  <c r="DM50" i="7"/>
  <c r="DL50" i="7"/>
  <c r="DK50" i="7"/>
  <c r="DJ50" i="7"/>
  <c r="DI50" i="7"/>
  <c r="DH50" i="7"/>
  <c r="DG50" i="7"/>
  <c r="DF50" i="7"/>
  <c r="DE50" i="7"/>
  <c r="DD50" i="7"/>
  <c r="DC50" i="7"/>
  <c r="DB50" i="7"/>
  <c r="DA50" i="7"/>
  <c r="CZ50" i="7"/>
  <c r="CY50" i="7"/>
  <c r="CX50" i="7"/>
  <c r="CW50" i="7"/>
  <c r="CV50" i="7"/>
  <c r="CU50" i="7"/>
  <c r="CT50" i="7"/>
  <c r="CS50" i="7"/>
  <c r="CR50" i="7"/>
  <c r="CQ50" i="7"/>
  <c r="CP50" i="7"/>
  <c r="CO50" i="7"/>
  <c r="CN50" i="7"/>
  <c r="CM50" i="7"/>
  <c r="CL50" i="7"/>
  <c r="CK50" i="7"/>
  <c r="CJ50" i="7"/>
  <c r="CI50" i="7"/>
  <c r="CH50" i="7"/>
  <c r="CG50" i="7"/>
  <c r="CF50" i="7"/>
  <c r="CE50" i="7"/>
  <c r="CD50" i="7"/>
  <c r="CC50" i="7"/>
  <c r="CB50" i="7"/>
  <c r="CA50" i="7"/>
  <c r="BZ50" i="7"/>
  <c r="BY50" i="7"/>
  <c r="BX50" i="7"/>
  <c r="BW50" i="7"/>
  <c r="BV50" i="7"/>
  <c r="BU50" i="7"/>
  <c r="BT50" i="7"/>
  <c r="BS50" i="7"/>
  <c r="BR50" i="7"/>
  <c r="BQ50" i="7"/>
  <c r="BP50" i="7"/>
  <c r="BO50" i="7"/>
  <c r="BN50" i="7"/>
  <c r="BM50" i="7"/>
  <c r="BL50" i="7"/>
  <c r="BK50" i="7"/>
  <c r="BJ50" i="7"/>
  <c r="BI50" i="7"/>
  <c r="BH50" i="7"/>
  <c r="BG50" i="7"/>
  <c r="BF50" i="7"/>
  <c r="BE50" i="7"/>
  <c r="BD50" i="7"/>
  <c r="BC50" i="7"/>
  <c r="BB50" i="7"/>
  <c r="BA50" i="7"/>
  <c r="AZ50" i="7"/>
  <c r="AY50" i="7"/>
  <c r="AX50" i="7"/>
  <c r="AW50" i="7"/>
  <c r="AV50" i="7"/>
  <c r="AU50" i="7"/>
  <c r="AT50" i="7"/>
  <c r="AS50" i="7"/>
  <c r="AR50" i="7"/>
  <c r="AQ50" i="7"/>
  <c r="AP50" i="7"/>
  <c r="AO50" i="7"/>
  <c r="DT49" i="7"/>
  <c r="DS49" i="7"/>
  <c r="DR49" i="7"/>
  <c r="DQ49" i="7"/>
  <c r="DP49" i="7"/>
  <c r="DO49" i="7"/>
  <c r="DN49" i="7"/>
  <c r="DM49" i="7"/>
  <c r="DL49" i="7"/>
  <c r="DK49" i="7"/>
  <c r="DJ49" i="7"/>
  <c r="DI49" i="7"/>
  <c r="DH49" i="7"/>
  <c r="DG49" i="7"/>
  <c r="DF49" i="7"/>
  <c r="DE49" i="7"/>
  <c r="DD49" i="7"/>
  <c r="DC49" i="7"/>
  <c r="DB49" i="7"/>
  <c r="DA49" i="7"/>
  <c r="CZ49" i="7"/>
  <c r="CY49" i="7"/>
  <c r="CX49" i="7"/>
  <c r="CW49" i="7"/>
  <c r="CV49" i="7"/>
  <c r="CU49" i="7"/>
  <c r="CT49" i="7"/>
  <c r="CS49" i="7"/>
  <c r="CR49" i="7"/>
  <c r="CQ49" i="7"/>
  <c r="CP49" i="7"/>
  <c r="CO49" i="7"/>
  <c r="CN49" i="7"/>
  <c r="CM49" i="7"/>
  <c r="CL49" i="7"/>
  <c r="CK49" i="7"/>
  <c r="CJ49" i="7"/>
  <c r="CI49" i="7"/>
  <c r="CH49" i="7"/>
  <c r="CG49" i="7"/>
  <c r="CF49" i="7"/>
  <c r="CE49" i="7"/>
  <c r="CD49" i="7"/>
  <c r="CC49" i="7"/>
  <c r="CB49" i="7"/>
  <c r="CA49" i="7"/>
  <c r="BZ49" i="7"/>
  <c r="BY49" i="7"/>
  <c r="BX49" i="7"/>
  <c r="BW49" i="7"/>
  <c r="BV49" i="7"/>
  <c r="BU49" i="7"/>
  <c r="BT49" i="7"/>
  <c r="BS49" i="7"/>
  <c r="BR49" i="7"/>
  <c r="BQ49" i="7"/>
  <c r="BP49" i="7"/>
  <c r="BO49" i="7"/>
  <c r="BN49" i="7"/>
  <c r="BM49" i="7"/>
  <c r="BL49" i="7"/>
  <c r="BK49" i="7"/>
  <c r="BJ49" i="7"/>
  <c r="BI49" i="7"/>
  <c r="BH49" i="7"/>
  <c r="BG49" i="7"/>
  <c r="BF49" i="7"/>
  <c r="BE49" i="7"/>
  <c r="BD49" i="7"/>
  <c r="BC49" i="7"/>
  <c r="BB49" i="7"/>
  <c r="BA49" i="7"/>
  <c r="AZ49" i="7"/>
  <c r="AY49" i="7"/>
  <c r="AX49" i="7"/>
  <c r="AW49" i="7"/>
  <c r="AV49" i="7"/>
  <c r="AU49" i="7"/>
  <c r="AT49" i="7"/>
  <c r="AS49" i="7"/>
  <c r="AR49" i="7"/>
  <c r="AQ49" i="7"/>
  <c r="AP49" i="7"/>
  <c r="AO49" i="7"/>
  <c r="DT48" i="7"/>
  <c r="DS48" i="7"/>
  <c r="DR48" i="7"/>
  <c r="DQ48" i="7"/>
  <c r="DP48" i="7"/>
  <c r="DO48" i="7"/>
  <c r="DN48" i="7"/>
  <c r="DM48" i="7"/>
  <c r="DL48" i="7"/>
  <c r="DK48" i="7"/>
  <c r="DJ48" i="7"/>
  <c r="DI48" i="7"/>
  <c r="DH48" i="7"/>
  <c r="DG48" i="7"/>
  <c r="DF48" i="7"/>
  <c r="DE48" i="7"/>
  <c r="DD48" i="7"/>
  <c r="DC48" i="7"/>
  <c r="DB48" i="7"/>
  <c r="DA48" i="7"/>
  <c r="CZ48" i="7"/>
  <c r="CY48" i="7"/>
  <c r="CX48" i="7"/>
  <c r="CW48" i="7"/>
  <c r="CV48" i="7"/>
  <c r="CU48" i="7"/>
  <c r="CT48" i="7"/>
  <c r="CS48" i="7"/>
  <c r="CR48" i="7"/>
  <c r="CQ48" i="7"/>
  <c r="CP48" i="7"/>
  <c r="CO48" i="7"/>
  <c r="CN48" i="7"/>
  <c r="CM48" i="7"/>
  <c r="CL48" i="7"/>
  <c r="CK48" i="7"/>
  <c r="CJ48" i="7"/>
  <c r="CI48" i="7"/>
  <c r="CH48" i="7"/>
  <c r="CG48" i="7"/>
  <c r="CF48" i="7"/>
  <c r="CE48" i="7"/>
  <c r="CD48" i="7"/>
  <c r="CC48" i="7"/>
  <c r="CB48" i="7"/>
  <c r="CA48" i="7"/>
  <c r="BZ48" i="7"/>
  <c r="BY48" i="7"/>
  <c r="BX48" i="7"/>
  <c r="BW48" i="7"/>
  <c r="BV48" i="7"/>
  <c r="BU48" i="7"/>
  <c r="BT48" i="7"/>
  <c r="BS48" i="7"/>
  <c r="BR48" i="7"/>
  <c r="BQ48" i="7"/>
  <c r="BP48" i="7"/>
  <c r="BO48" i="7"/>
  <c r="BN48" i="7"/>
  <c r="BM48" i="7"/>
  <c r="BL48" i="7"/>
  <c r="BK48" i="7"/>
  <c r="BJ48" i="7"/>
  <c r="BI48" i="7"/>
  <c r="BH48" i="7"/>
  <c r="BG48" i="7"/>
  <c r="BF48" i="7"/>
  <c r="BE48" i="7"/>
  <c r="BD48" i="7"/>
  <c r="BC48" i="7"/>
  <c r="BB48" i="7"/>
  <c r="BA48" i="7"/>
  <c r="AZ48" i="7"/>
  <c r="AY48" i="7"/>
  <c r="AX48" i="7"/>
  <c r="AW48" i="7"/>
  <c r="AV48" i="7"/>
  <c r="AU48" i="7"/>
  <c r="AT48" i="7"/>
  <c r="AS48" i="7"/>
  <c r="AR48" i="7"/>
  <c r="AQ48" i="7"/>
  <c r="AP48" i="7"/>
  <c r="AO48" i="7"/>
  <c r="DT47" i="7"/>
  <c r="DS47" i="7"/>
  <c r="DR47" i="7"/>
  <c r="DQ47" i="7"/>
  <c r="DP47" i="7"/>
  <c r="DO47" i="7"/>
  <c r="DN47" i="7"/>
  <c r="DM47" i="7"/>
  <c r="DL47" i="7"/>
  <c r="DK47" i="7"/>
  <c r="DJ47" i="7"/>
  <c r="DI47" i="7"/>
  <c r="DH47" i="7"/>
  <c r="DG47" i="7"/>
  <c r="DF47" i="7"/>
  <c r="DE47" i="7"/>
  <c r="DD47" i="7"/>
  <c r="DC47" i="7"/>
  <c r="DB47" i="7"/>
  <c r="DA47" i="7"/>
  <c r="CZ47" i="7"/>
  <c r="CY47" i="7"/>
  <c r="CX47" i="7"/>
  <c r="CW47" i="7"/>
  <c r="CV47" i="7"/>
  <c r="CU47" i="7"/>
  <c r="CT47" i="7"/>
  <c r="CS47" i="7"/>
  <c r="CR47" i="7"/>
  <c r="CQ47" i="7"/>
  <c r="CP47" i="7"/>
  <c r="CO47" i="7"/>
  <c r="CN47" i="7"/>
  <c r="CM47" i="7"/>
  <c r="CL47" i="7"/>
  <c r="CK47" i="7"/>
  <c r="CJ47" i="7"/>
  <c r="CI47" i="7"/>
  <c r="CH47" i="7"/>
  <c r="CG47" i="7"/>
  <c r="CF47" i="7"/>
  <c r="CE47" i="7"/>
  <c r="CD47" i="7"/>
  <c r="CC47" i="7"/>
  <c r="CB47" i="7"/>
  <c r="CA47" i="7"/>
  <c r="BZ47" i="7"/>
  <c r="BY47" i="7"/>
  <c r="BX47" i="7"/>
  <c r="BW47" i="7"/>
  <c r="BV47" i="7"/>
  <c r="BU47" i="7"/>
  <c r="BT47" i="7"/>
  <c r="BS47" i="7"/>
  <c r="BR47" i="7"/>
  <c r="BQ47" i="7"/>
  <c r="BP47" i="7"/>
  <c r="BO47" i="7"/>
  <c r="BN47" i="7"/>
  <c r="BM47" i="7"/>
  <c r="BL47" i="7"/>
  <c r="BK47" i="7"/>
  <c r="BJ47" i="7"/>
  <c r="BI47" i="7"/>
  <c r="BH47" i="7"/>
  <c r="BG47" i="7"/>
  <c r="BF47" i="7"/>
  <c r="BE47" i="7"/>
  <c r="BD47" i="7"/>
  <c r="BC47" i="7"/>
  <c r="BB47" i="7"/>
  <c r="BA47" i="7"/>
  <c r="AZ47" i="7"/>
  <c r="AY47" i="7"/>
  <c r="AX47" i="7"/>
  <c r="AW47" i="7"/>
  <c r="AV47" i="7"/>
  <c r="AU47" i="7"/>
  <c r="AT47" i="7"/>
  <c r="AS47" i="7"/>
  <c r="AR47" i="7"/>
  <c r="AQ47" i="7"/>
  <c r="AP47" i="7"/>
  <c r="AO47" i="7"/>
  <c r="DT46" i="7"/>
  <c r="DS46" i="7"/>
  <c r="DR46" i="7"/>
  <c r="DQ46" i="7"/>
  <c r="DP46" i="7"/>
  <c r="DO46" i="7"/>
  <c r="DN46" i="7"/>
  <c r="DM46" i="7"/>
  <c r="DL46" i="7"/>
  <c r="DK46" i="7"/>
  <c r="DJ46" i="7"/>
  <c r="DI46" i="7"/>
  <c r="DH46" i="7"/>
  <c r="DG46" i="7"/>
  <c r="DF46" i="7"/>
  <c r="DE46" i="7"/>
  <c r="DD46" i="7"/>
  <c r="DC46" i="7"/>
  <c r="DB46" i="7"/>
  <c r="DA46" i="7"/>
  <c r="CZ46" i="7"/>
  <c r="CY46" i="7"/>
  <c r="CX46" i="7"/>
  <c r="CW46" i="7"/>
  <c r="CV46" i="7"/>
  <c r="CU46" i="7"/>
  <c r="CT46" i="7"/>
  <c r="CS46" i="7"/>
  <c r="CR46" i="7"/>
  <c r="CQ46" i="7"/>
  <c r="CP46" i="7"/>
  <c r="CO46" i="7"/>
  <c r="CN46" i="7"/>
  <c r="CM46" i="7"/>
  <c r="CL46" i="7"/>
  <c r="CK46" i="7"/>
  <c r="CJ46" i="7"/>
  <c r="CI46" i="7"/>
  <c r="CH46" i="7"/>
  <c r="CG46" i="7"/>
  <c r="CF46" i="7"/>
  <c r="CE46" i="7"/>
  <c r="CD46" i="7"/>
  <c r="CC46" i="7"/>
  <c r="CB46" i="7"/>
  <c r="CA46" i="7"/>
  <c r="BZ46" i="7"/>
  <c r="BY46" i="7"/>
  <c r="BX46" i="7"/>
  <c r="BW46" i="7"/>
  <c r="BV46" i="7"/>
  <c r="BU46" i="7"/>
  <c r="BT46" i="7"/>
  <c r="BS46" i="7"/>
  <c r="BR46" i="7"/>
  <c r="BQ46" i="7"/>
  <c r="BP46" i="7"/>
  <c r="BO46" i="7"/>
  <c r="BN46" i="7"/>
  <c r="BM46" i="7"/>
  <c r="BL46" i="7"/>
  <c r="BK46" i="7"/>
  <c r="BJ46" i="7"/>
  <c r="BI46" i="7"/>
  <c r="BH46" i="7"/>
  <c r="BG46" i="7"/>
  <c r="BF46" i="7"/>
  <c r="BE46" i="7"/>
  <c r="BD46" i="7"/>
  <c r="BC46" i="7"/>
  <c r="BB46" i="7"/>
  <c r="BA46" i="7"/>
  <c r="AZ46" i="7"/>
  <c r="AY46" i="7"/>
  <c r="AX46" i="7"/>
  <c r="AW46" i="7"/>
  <c r="AV46" i="7"/>
  <c r="AU46" i="7"/>
  <c r="AT46" i="7"/>
  <c r="AS46" i="7"/>
  <c r="AR46" i="7"/>
  <c r="AQ46" i="7"/>
  <c r="AP46" i="7"/>
  <c r="AO46" i="7"/>
  <c r="DT45" i="7"/>
  <c r="DS45" i="7"/>
  <c r="DR45" i="7"/>
  <c r="DQ45" i="7"/>
  <c r="DP45" i="7"/>
  <c r="DO45" i="7"/>
  <c r="DN45" i="7"/>
  <c r="DM45" i="7"/>
  <c r="DL45" i="7"/>
  <c r="DK45" i="7"/>
  <c r="DJ45" i="7"/>
  <c r="DI45" i="7"/>
  <c r="DH45" i="7"/>
  <c r="DG45" i="7"/>
  <c r="DF45" i="7"/>
  <c r="DE45" i="7"/>
  <c r="DD45" i="7"/>
  <c r="DC45" i="7"/>
  <c r="DB45" i="7"/>
  <c r="DA45" i="7"/>
  <c r="CZ45" i="7"/>
  <c r="CY45" i="7"/>
  <c r="CX45" i="7"/>
  <c r="CW45" i="7"/>
  <c r="CV45" i="7"/>
  <c r="CU45" i="7"/>
  <c r="CT45" i="7"/>
  <c r="CS45" i="7"/>
  <c r="CR45" i="7"/>
  <c r="CQ45" i="7"/>
  <c r="CP45" i="7"/>
  <c r="CO45" i="7"/>
  <c r="CN45" i="7"/>
  <c r="CM45" i="7"/>
  <c r="CL45" i="7"/>
  <c r="CK45" i="7"/>
  <c r="CJ45" i="7"/>
  <c r="CI45" i="7"/>
  <c r="CH45" i="7"/>
  <c r="CG45" i="7"/>
  <c r="CF45" i="7"/>
  <c r="CE45" i="7"/>
  <c r="CD45" i="7"/>
  <c r="CC45" i="7"/>
  <c r="CB45" i="7"/>
  <c r="CA45" i="7"/>
  <c r="BZ45" i="7"/>
  <c r="BY45" i="7"/>
  <c r="BX45" i="7"/>
  <c r="BW45" i="7"/>
  <c r="BV45" i="7"/>
  <c r="BU45" i="7"/>
  <c r="BT45" i="7"/>
  <c r="BS45" i="7"/>
  <c r="BR45" i="7"/>
  <c r="BQ45" i="7"/>
  <c r="BP45" i="7"/>
  <c r="BO45" i="7"/>
  <c r="BN45" i="7"/>
  <c r="BM45" i="7"/>
  <c r="BL45" i="7"/>
  <c r="BK45" i="7"/>
  <c r="BJ45" i="7"/>
  <c r="BI45" i="7"/>
  <c r="BH45" i="7"/>
  <c r="BG45" i="7"/>
  <c r="BF45" i="7"/>
  <c r="BE45" i="7"/>
  <c r="BD45" i="7"/>
  <c r="BC45" i="7"/>
  <c r="BB45" i="7"/>
  <c r="BA45" i="7"/>
  <c r="AZ45" i="7"/>
  <c r="AY45" i="7"/>
  <c r="AX45" i="7"/>
  <c r="AW45" i="7"/>
  <c r="AV45" i="7"/>
  <c r="AU45" i="7"/>
  <c r="AT45" i="7"/>
  <c r="AS45" i="7"/>
  <c r="AR45" i="7"/>
  <c r="AQ45" i="7"/>
  <c r="AP45" i="7"/>
  <c r="AO45" i="7"/>
  <c r="DT44" i="7"/>
  <c r="DS44" i="7"/>
  <c r="DR44" i="7"/>
  <c r="DQ44" i="7"/>
  <c r="DP44" i="7"/>
  <c r="DO44" i="7"/>
  <c r="DN44" i="7"/>
  <c r="DM44" i="7"/>
  <c r="DL44" i="7"/>
  <c r="DK44" i="7"/>
  <c r="DJ44" i="7"/>
  <c r="DI44" i="7"/>
  <c r="DH44" i="7"/>
  <c r="DG44" i="7"/>
  <c r="DF44" i="7"/>
  <c r="DE44" i="7"/>
  <c r="DD44" i="7"/>
  <c r="DC44" i="7"/>
  <c r="DB44" i="7"/>
  <c r="DA44" i="7"/>
  <c r="CZ44" i="7"/>
  <c r="CY44" i="7"/>
  <c r="CX44" i="7"/>
  <c r="CW44" i="7"/>
  <c r="CV44" i="7"/>
  <c r="CU44" i="7"/>
  <c r="CT44" i="7"/>
  <c r="CS44" i="7"/>
  <c r="CR44" i="7"/>
  <c r="CQ44" i="7"/>
  <c r="CP44" i="7"/>
  <c r="CO44" i="7"/>
  <c r="CN44" i="7"/>
  <c r="CM44" i="7"/>
  <c r="CL44" i="7"/>
  <c r="CK44" i="7"/>
  <c r="CJ44" i="7"/>
  <c r="CI44" i="7"/>
  <c r="CH44" i="7"/>
  <c r="CG44" i="7"/>
  <c r="CF44" i="7"/>
  <c r="CE44" i="7"/>
  <c r="CD44" i="7"/>
  <c r="CC44" i="7"/>
  <c r="CB44" i="7"/>
  <c r="CA44" i="7"/>
  <c r="BZ44" i="7"/>
  <c r="BY44" i="7"/>
  <c r="BX44" i="7"/>
  <c r="BW44" i="7"/>
  <c r="BV44" i="7"/>
  <c r="BU44" i="7"/>
  <c r="BT44" i="7"/>
  <c r="BS44" i="7"/>
  <c r="BR44" i="7"/>
  <c r="BQ44" i="7"/>
  <c r="BP44" i="7"/>
  <c r="BO44" i="7"/>
  <c r="BN44" i="7"/>
  <c r="BM44" i="7"/>
  <c r="BL44" i="7"/>
  <c r="BK44" i="7"/>
  <c r="BJ44" i="7"/>
  <c r="BI44" i="7"/>
  <c r="BH44" i="7"/>
  <c r="BG44" i="7"/>
  <c r="BF44" i="7"/>
  <c r="BE44" i="7"/>
  <c r="BD44" i="7"/>
  <c r="BC44" i="7"/>
  <c r="BB44" i="7"/>
  <c r="BA44" i="7"/>
  <c r="AZ44" i="7"/>
  <c r="AY44" i="7"/>
  <c r="AX44" i="7"/>
  <c r="AW44" i="7"/>
  <c r="AV44" i="7"/>
  <c r="AU44" i="7"/>
  <c r="AT44" i="7"/>
  <c r="AS44" i="7"/>
  <c r="AR44" i="7"/>
  <c r="AQ44" i="7"/>
  <c r="AP44" i="7"/>
  <c r="AO44" i="7"/>
  <c r="DT43" i="7"/>
  <c r="DS43" i="7"/>
  <c r="DR43" i="7"/>
  <c r="DQ43" i="7"/>
  <c r="DP43" i="7"/>
  <c r="DO43" i="7"/>
  <c r="DN43" i="7"/>
  <c r="DM43" i="7"/>
  <c r="DL43" i="7"/>
  <c r="DK43" i="7"/>
  <c r="DJ43" i="7"/>
  <c r="DI43" i="7"/>
  <c r="DH43" i="7"/>
  <c r="DG43" i="7"/>
  <c r="DF43" i="7"/>
  <c r="DE43" i="7"/>
  <c r="DD43" i="7"/>
  <c r="DC43" i="7"/>
  <c r="DB43" i="7"/>
  <c r="DA43" i="7"/>
  <c r="CZ43" i="7"/>
  <c r="CY43" i="7"/>
  <c r="CX43" i="7"/>
  <c r="CW43" i="7"/>
  <c r="CV43" i="7"/>
  <c r="CU43" i="7"/>
  <c r="CT43" i="7"/>
  <c r="CS43" i="7"/>
  <c r="CR43" i="7"/>
  <c r="CQ43" i="7"/>
  <c r="CP43" i="7"/>
  <c r="CO43" i="7"/>
  <c r="CN43" i="7"/>
  <c r="CM43" i="7"/>
  <c r="CL43" i="7"/>
  <c r="CK43" i="7"/>
  <c r="CJ43" i="7"/>
  <c r="CI43" i="7"/>
  <c r="CH43" i="7"/>
  <c r="CG43" i="7"/>
  <c r="CF43" i="7"/>
  <c r="CE43" i="7"/>
  <c r="CD43" i="7"/>
  <c r="CC43" i="7"/>
  <c r="CB43" i="7"/>
  <c r="CA43" i="7"/>
  <c r="BZ43" i="7"/>
  <c r="BY43" i="7"/>
  <c r="BX43" i="7"/>
  <c r="BW43" i="7"/>
  <c r="BV43" i="7"/>
  <c r="BU43" i="7"/>
  <c r="BT43" i="7"/>
  <c r="BS43" i="7"/>
  <c r="BR43" i="7"/>
  <c r="BQ43" i="7"/>
  <c r="BP43" i="7"/>
  <c r="BO43" i="7"/>
  <c r="BN43" i="7"/>
  <c r="BM43" i="7"/>
  <c r="BL43" i="7"/>
  <c r="BK43" i="7"/>
  <c r="BJ43" i="7"/>
  <c r="BI43" i="7"/>
  <c r="BH43" i="7"/>
  <c r="BG43" i="7"/>
  <c r="BF43" i="7"/>
  <c r="BE43" i="7"/>
  <c r="BD43" i="7"/>
  <c r="BC43" i="7"/>
  <c r="BB43" i="7"/>
  <c r="BA43" i="7"/>
  <c r="AZ43" i="7"/>
  <c r="AY43" i="7"/>
  <c r="AX43" i="7"/>
  <c r="AW43" i="7"/>
  <c r="AV43" i="7"/>
  <c r="AU43" i="7"/>
  <c r="AT43" i="7"/>
  <c r="AS43" i="7"/>
  <c r="AR43" i="7"/>
  <c r="AQ43" i="7"/>
  <c r="AP43" i="7"/>
  <c r="AO43" i="7"/>
  <c r="DT41" i="7"/>
  <c r="DS41" i="7"/>
  <c r="DR41" i="7"/>
  <c r="DQ41" i="7"/>
  <c r="DP41" i="7"/>
  <c r="DO41" i="7"/>
  <c r="DN41" i="7"/>
  <c r="DM41" i="7"/>
  <c r="DL41" i="7"/>
  <c r="DK41" i="7"/>
  <c r="DJ41" i="7"/>
  <c r="DI41" i="7"/>
  <c r="DH41" i="7"/>
  <c r="DG41" i="7"/>
  <c r="DF41" i="7"/>
  <c r="DE41" i="7"/>
  <c r="DD41" i="7"/>
  <c r="DC41" i="7"/>
  <c r="DB41" i="7"/>
  <c r="DA41" i="7"/>
  <c r="CZ41" i="7"/>
  <c r="CY41" i="7"/>
  <c r="CX41" i="7"/>
  <c r="CW41" i="7"/>
  <c r="CV41" i="7"/>
  <c r="CU41" i="7"/>
  <c r="CT41" i="7"/>
  <c r="CS41" i="7"/>
  <c r="CR41" i="7"/>
  <c r="CQ41" i="7"/>
  <c r="CP41" i="7"/>
  <c r="CO41" i="7"/>
  <c r="CN41" i="7"/>
  <c r="CM41" i="7"/>
  <c r="CL41" i="7"/>
  <c r="CK41" i="7"/>
  <c r="CJ41" i="7"/>
  <c r="CI41" i="7"/>
  <c r="CH41" i="7"/>
  <c r="CG41" i="7"/>
  <c r="CF41" i="7"/>
  <c r="CE41" i="7"/>
  <c r="CD41" i="7"/>
  <c r="CC41" i="7"/>
  <c r="CB41" i="7"/>
  <c r="CA41" i="7"/>
  <c r="BZ41" i="7"/>
  <c r="BY41" i="7"/>
  <c r="BX41" i="7"/>
  <c r="BW41" i="7"/>
  <c r="BV41" i="7"/>
  <c r="BU41" i="7"/>
  <c r="BT41" i="7"/>
  <c r="BS41" i="7"/>
  <c r="BR41" i="7"/>
  <c r="BQ41" i="7"/>
  <c r="BP41" i="7"/>
  <c r="BO41" i="7"/>
  <c r="BN41" i="7"/>
  <c r="BM41" i="7"/>
  <c r="BL41" i="7"/>
  <c r="BK41" i="7"/>
  <c r="BJ41" i="7"/>
  <c r="BI41" i="7"/>
  <c r="BH41" i="7"/>
  <c r="BG41" i="7"/>
  <c r="BF41" i="7"/>
  <c r="BE41" i="7"/>
  <c r="BD41" i="7"/>
  <c r="BC41" i="7"/>
  <c r="BB41" i="7"/>
  <c r="BA41" i="7"/>
  <c r="AZ41" i="7"/>
  <c r="AY41" i="7"/>
  <c r="AX41" i="7"/>
  <c r="AW41" i="7"/>
  <c r="AV41" i="7"/>
  <c r="AU41" i="7"/>
  <c r="AT41" i="7"/>
  <c r="AS41" i="7"/>
  <c r="AR41" i="7"/>
  <c r="AQ41" i="7"/>
  <c r="AP41" i="7"/>
  <c r="AO41" i="7"/>
  <c r="DT40" i="7"/>
  <c r="DS40" i="7"/>
  <c r="DR40" i="7"/>
  <c r="DQ40" i="7"/>
  <c r="DP40" i="7"/>
  <c r="DO40" i="7"/>
  <c r="DN40" i="7"/>
  <c r="DM40" i="7"/>
  <c r="DL40" i="7"/>
  <c r="DK40" i="7"/>
  <c r="DJ40" i="7"/>
  <c r="DI40" i="7"/>
  <c r="DH40" i="7"/>
  <c r="DG40" i="7"/>
  <c r="DF40" i="7"/>
  <c r="DE40" i="7"/>
  <c r="DD40" i="7"/>
  <c r="DC40" i="7"/>
  <c r="DB40" i="7"/>
  <c r="DA40" i="7"/>
  <c r="CZ40" i="7"/>
  <c r="CY40" i="7"/>
  <c r="CX40" i="7"/>
  <c r="CW40" i="7"/>
  <c r="CV40" i="7"/>
  <c r="CU40" i="7"/>
  <c r="CT40" i="7"/>
  <c r="CS40" i="7"/>
  <c r="CR40" i="7"/>
  <c r="CQ40" i="7"/>
  <c r="CP40" i="7"/>
  <c r="CO40" i="7"/>
  <c r="CN40" i="7"/>
  <c r="CM40" i="7"/>
  <c r="CL40" i="7"/>
  <c r="CK40" i="7"/>
  <c r="CJ40" i="7"/>
  <c r="CI40" i="7"/>
  <c r="CH40" i="7"/>
  <c r="CG40" i="7"/>
  <c r="CF40" i="7"/>
  <c r="CE40" i="7"/>
  <c r="CD40" i="7"/>
  <c r="CC40" i="7"/>
  <c r="CB40" i="7"/>
  <c r="CA40" i="7"/>
  <c r="BZ40" i="7"/>
  <c r="BY40" i="7"/>
  <c r="BX40" i="7"/>
  <c r="BW40" i="7"/>
  <c r="BV40" i="7"/>
  <c r="BU40" i="7"/>
  <c r="BT40" i="7"/>
  <c r="BS40" i="7"/>
  <c r="BR40" i="7"/>
  <c r="BQ40" i="7"/>
  <c r="BP40" i="7"/>
  <c r="BO40" i="7"/>
  <c r="BN40" i="7"/>
  <c r="BM40" i="7"/>
  <c r="BL40" i="7"/>
  <c r="BK40" i="7"/>
  <c r="BJ40" i="7"/>
  <c r="BI40" i="7"/>
  <c r="BH40" i="7"/>
  <c r="BG40" i="7"/>
  <c r="BF40" i="7"/>
  <c r="BE40" i="7"/>
  <c r="BD40" i="7"/>
  <c r="BC40" i="7"/>
  <c r="BB40" i="7"/>
  <c r="BA40" i="7"/>
  <c r="AZ40" i="7"/>
  <c r="AY40" i="7"/>
  <c r="AX40" i="7"/>
  <c r="AW40" i="7"/>
  <c r="AV40" i="7"/>
  <c r="AU40" i="7"/>
  <c r="AT40" i="7"/>
  <c r="AS40" i="7"/>
  <c r="AR40" i="7"/>
  <c r="AQ40" i="7"/>
  <c r="AP40" i="7"/>
  <c r="AO40" i="7"/>
  <c r="DT39" i="7"/>
  <c r="DS39" i="7"/>
  <c r="DR39" i="7"/>
  <c r="DQ39" i="7"/>
  <c r="DP39" i="7"/>
  <c r="DO39" i="7"/>
  <c r="DN39" i="7"/>
  <c r="DM39" i="7"/>
  <c r="DL39" i="7"/>
  <c r="DK39" i="7"/>
  <c r="DJ39" i="7"/>
  <c r="DI39" i="7"/>
  <c r="DH39" i="7"/>
  <c r="DG39" i="7"/>
  <c r="DF39" i="7"/>
  <c r="DE39" i="7"/>
  <c r="DD39" i="7"/>
  <c r="DC39" i="7"/>
  <c r="DB39" i="7"/>
  <c r="DA39" i="7"/>
  <c r="CZ39" i="7"/>
  <c r="CY39" i="7"/>
  <c r="CX39" i="7"/>
  <c r="CW39" i="7"/>
  <c r="CV39" i="7"/>
  <c r="CU39" i="7"/>
  <c r="CT39" i="7"/>
  <c r="CS39" i="7"/>
  <c r="CR39" i="7"/>
  <c r="CQ39" i="7"/>
  <c r="CP39" i="7"/>
  <c r="CO39" i="7"/>
  <c r="CN39" i="7"/>
  <c r="CM39" i="7"/>
  <c r="CL39" i="7"/>
  <c r="CK39" i="7"/>
  <c r="CJ39" i="7"/>
  <c r="CI39" i="7"/>
  <c r="CH39" i="7"/>
  <c r="CG39" i="7"/>
  <c r="CF39" i="7"/>
  <c r="CE39" i="7"/>
  <c r="CD39" i="7"/>
  <c r="CC39" i="7"/>
  <c r="CB39" i="7"/>
  <c r="CA39" i="7"/>
  <c r="BZ39" i="7"/>
  <c r="BY39" i="7"/>
  <c r="BX39" i="7"/>
  <c r="BW39" i="7"/>
  <c r="BV39" i="7"/>
  <c r="BU39" i="7"/>
  <c r="BT39" i="7"/>
  <c r="BS39" i="7"/>
  <c r="BR39" i="7"/>
  <c r="BQ39" i="7"/>
  <c r="BP39" i="7"/>
  <c r="BO39" i="7"/>
  <c r="BN39" i="7"/>
  <c r="BM39" i="7"/>
  <c r="BL39" i="7"/>
  <c r="BK39" i="7"/>
  <c r="BJ39" i="7"/>
  <c r="BI39" i="7"/>
  <c r="BH39" i="7"/>
  <c r="BG39" i="7"/>
  <c r="BF39" i="7"/>
  <c r="BE39" i="7"/>
  <c r="BD39" i="7"/>
  <c r="BC39" i="7"/>
  <c r="BB39" i="7"/>
  <c r="BA39" i="7"/>
  <c r="AZ39" i="7"/>
  <c r="AY39" i="7"/>
  <c r="AX39" i="7"/>
  <c r="AW39" i="7"/>
  <c r="AV39" i="7"/>
  <c r="AU39" i="7"/>
  <c r="AT39" i="7"/>
  <c r="AS39" i="7"/>
  <c r="AR39" i="7"/>
  <c r="AQ39" i="7"/>
  <c r="AP39" i="7"/>
  <c r="AO39" i="7"/>
  <c r="DT38" i="7"/>
  <c r="DS38" i="7"/>
  <c r="DR38" i="7"/>
  <c r="DQ38" i="7"/>
  <c r="DP38" i="7"/>
  <c r="DO38" i="7"/>
  <c r="DN38" i="7"/>
  <c r="DM38" i="7"/>
  <c r="DL38" i="7"/>
  <c r="DK38" i="7"/>
  <c r="DJ38" i="7"/>
  <c r="DI38" i="7"/>
  <c r="DH38" i="7"/>
  <c r="DG38" i="7"/>
  <c r="DF38" i="7"/>
  <c r="DE38" i="7"/>
  <c r="DD38" i="7"/>
  <c r="DC38" i="7"/>
  <c r="DB38" i="7"/>
  <c r="DA38" i="7"/>
  <c r="CZ38" i="7"/>
  <c r="CY38" i="7"/>
  <c r="CX38" i="7"/>
  <c r="CW38" i="7"/>
  <c r="CV38" i="7"/>
  <c r="CU38" i="7"/>
  <c r="CT38" i="7"/>
  <c r="CS38" i="7"/>
  <c r="CR38" i="7"/>
  <c r="CQ38" i="7"/>
  <c r="CP38" i="7"/>
  <c r="CO38" i="7"/>
  <c r="CN38" i="7"/>
  <c r="CM38" i="7"/>
  <c r="CL38" i="7"/>
  <c r="CK38" i="7"/>
  <c r="CJ38" i="7"/>
  <c r="CI38" i="7"/>
  <c r="CH38" i="7"/>
  <c r="CG38" i="7"/>
  <c r="CF38" i="7"/>
  <c r="CE38" i="7"/>
  <c r="CD38" i="7"/>
  <c r="CC38" i="7"/>
  <c r="CB38" i="7"/>
  <c r="CA38" i="7"/>
  <c r="BZ38" i="7"/>
  <c r="BY38" i="7"/>
  <c r="BX38" i="7"/>
  <c r="BW38" i="7"/>
  <c r="BV38" i="7"/>
  <c r="BU38" i="7"/>
  <c r="BT38" i="7"/>
  <c r="BS38" i="7"/>
  <c r="BR38" i="7"/>
  <c r="BQ38" i="7"/>
  <c r="BP38" i="7"/>
  <c r="BO38" i="7"/>
  <c r="BN38" i="7"/>
  <c r="BM38" i="7"/>
  <c r="BL38" i="7"/>
  <c r="BK38" i="7"/>
  <c r="BJ38" i="7"/>
  <c r="BI38" i="7"/>
  <c r="BH38" i="7"/>
  <c r="BG38" i="7"/>
  <c r="BF38" i="7"/>
  <c r="BE38" i="7"/>
  <c r="BD38" i="7"/>
  <c r="BC38" i="7"/>
  <c r="BB38" i="7"/>
  <c r="BA38" i="7"/>
  <c r="AZ38" i="7"/>
  <c r="AY38" i="7"/>
  <c r="AX38" i="7"/>
  <c r="AW38" i="7"/>
  <c r="AV38" i="7"/>
  <c r="AU38" i="7"/>
  <c r="AT38" i="7"/>
  <c r="AS38" i="7"/>
  <c r="AR38" i="7"/>
  <c r="AQ38" i="7"/>
  <c r="AP38" i="7"/>
  <c r="AO38" i="7"/>
  <c r="DT36" i="7"/>
  <c r="DS36" i="7"/>
  <c r="DR36" i="7"/>
  <c r="DQ36" i="7"/>
  <c r="DP36" i="7"/>
  <c r="DO36" i="7"/>
  <c r="DN36" i="7"/>
  <c r="DM36" i="7"/>
  <c r="DL36" i="7"/>
  <c r="DK36" i="7"/>
  <c r="DJ36" i="7"/>
  <c r="DI36" i="7"/>
  <c r="DH36" i="7"/>
  <c r="DG36" i="7"/>
  <c r="DF36" i="7"/>
  <c r="DE36" i="7"/>
  <c r="DD36" i="7"/>
  <c r="DC36" i="7"/>
  <c r="DB36" i="7"/>
  <c r="DA36" i="7"/>
  <c r="CZ36" i="7"/>
  <c r="CY36" i="7"/>
  <c r="CX36" i="7"/>
  <c r="CW36" i="7"/>
  <c r="CV36" i="7"/>
  <c r="CU36" i="7"/>
  <c r="CT36" i="7"/>
  <c r="CS36" i="7"/>
  <c r="CR36" i="7"/>
  <c r="CQ36" i="7"/>
  <c r="CP36" i="7"/>
  <c r="CO36" i="7"/>
  <c r="CN36" i="7"/>
  <c r="CM36" i="7"/>
  <c r="CL36" i="7"/>
  <c r="CK36" i="7"/>
  <c r="CJ36" i="7"/>
  <c r="CI36" i="7"/>
  <c r="CH36" i="7"/>
  <c r="CG36" i="7"/>
  <c r="CF36" i="7"/>
  <c r="CE36" i="7"/>
  <c r="CD36" i="7"/>
  <c r="CC36" i="7"/>
  <c r="CB36" i="7"/>
  <c r="CA36" i="7"/>
  <c r="BZ36" i="7"/>
  <c r="BY36" i="7"/>
  <c r="BX36" i="7"/>
  <c r="BW36" i="7"/>
  <c r="BV36" i="7"/>
  <c r="BU36" i="7"/>
  <c r="BT36" i="7"/>
  <c r="BS36" i="7"/>
  <c r="BR36" i="7"/>
  <c r="BQ36" i="7"/>
  <c r="BP36" i="7"/>
  <c r="BO36" i="7"/>
  <c r="BN36" i="7"/>
  <c r="BM36" i="7"/>
  <c r="BL36" i="7"/>
  <c r="BK36" i="7"/>
  <c r="BJ36" i="7"/>
  <c r="BI36" i="7"/>
  <c r="BH36" i="7"/>
  <c r="BG36" i="7"/>
  <c r="BF36" i="7"/>
  <c r="BE36" i="7"/>
  <c r="BD36" i="7"/>
  <c r="BC36" i="7"/>
  <c r="BB36" i="7"/>
  <c r="BA36" i="7"/>
  <c r="AZ36" i="7"/>
  <c r="AY36" i="7"/>
  <c r="AX36" i="7"/>
  <c r="AW36" i="7"/>
  <c r="AV36" i="7"/>
  <c r="AU36" i="7"/>
  <c r="AT36" i="7"/>
  <c r="AS36" i="7"/>
  <c r="AR36" i="7"/>
  <c r="AQ36" i="7"/>
  <c r="AP36" i="7"/>
  <c r="AO36" i="7"/>
  <c r="DT35" i="7"/>
  <c r="DS35" i="7"/>
  <c r="DR35" i="7"/>
  <c r="DQ35" i="7"/>
  <c r="DP35" i="7"/>
  <c r="DO35" i="7"/>
  <c r="DN35" i="7"/>
  <c r="DM35" i="7"/>
  <c r="DL35" i="7"/>
  <c r="DK35" i="7"/>
  <c r="DJ35" i="7"/>
  <c r="DI35" i="7"/>
  <c r="DH35" i="7"/>
  <c r="DG35" i="7"/>
  <c r="DF35" i="7"/>
  <c r="DE35" i="7"/>
  <c r="DD35" i="7"/>
  <c r="DC35" i="7"/>
  <c r="DB35" i="7"/>
  <c r="DA35" i="7"/>
  <c r="CZ35" i="7"/>
  <c r="CY35" i="7"/>
  <c r="CX35" i="7"/>
  <c r="CW35" i="7"/>
  <c r="CV35" i="7"/>
  <c r="CU35" i="7"/>
  <c r="CT35" i="7"/>
  <c r="CS35" i="7"/>
  <c r="CR35" i="7"/>
  <c r="CQ35" i="7"/>
  <c r="CP35" i="7"/>
  <c r="CO35" i="7"/>
  <c r="CN35" i="7"/>
  <c r="CM35" i="7"/>
  <c r="CL35" i="7"/>
  <c r="CK35" i="7"/>
  <c r="CJ35" i="7"/>
  <c r="CI35" i="7"/>
  <c r="CH35" i="7"/>
  <c r="CG35" i="7"/>
  <c r="CF35" i="7"/>
  <c r="CE35" i="7"/>
  <c r="CD35" i="7"/>
  <c r="CC35" i="7"/>
  <c r="CB35" i="7"/>
  <c r="CA35" i="7"/>
  <c r="BZ35" i="7"/>
  <c r="BY35" i="7"/>
  <c r="BX35" i="7"/>
  <c r="BW35" i="7"/>
  <c r="BV35" i="7"/>
  <c r="BU35" i="7"/>
  <c r="BT35" i="7"/>
  <c r="BS35" i="7"/>
  <c r="BR35" i="7"/>
  <c r="BQ35" i="7"/>
  <c r="BP35" i="7"/>
  <c r="BO35" i="7"/>
  <c r="BN35" i="7"/>
  <c r="BM35" i="7"/>
  <c r="BL35" i="7"/>
  <c r="BK35" i="7"/>
  <c r="BJ35" i="7"/>
  <c r="BI35" i="7"/>
  <c r="BH35" i="7"/>
  <c r="BG35" i="7"/>
  <c r="BF35" i="7"/>
  <c r="BE35" i="7"/>
  <c r="BD35" i="7"/>
  <c r="BC35" i="7"/>
  <c r="BB35" i="7"/>
  <c r="BA35" i="7"/>
  <c r="AZ35" i="7"/>
  <c r="AY35" i="7"/>
  <c r="AX35" i="7"/>
  <c r="AW35" i="7"/>
  <c r="AV35" i="7"/>
  <c r="AU35" i="7"/>
  <c r="AT35" i="7"/>
  <c r="AS35" i="7"/>
  <c r="AR35" i="7"/>
  <c r="AQ35" i="7"/>
  <c r="AP35" i="7"/>
  <c r="AO35" i="7"/>
  <c r="DT34" i="7"/>
  <c r="DS34" i="7"/>
  <c r="DR34" i="7"/>
  <c r="DQ34" i="7"/>
  <c r="DP34" i="7"/>
  <c r="DO34" i="7"/>
  <c r="DN34" i="7"/>
  <c r="DM34" i="7"/>
  <c r="DL34" i="7"/>
  <c r="DK34" i="7"/>
  <c r="DJ34" i="7"/>
  <c r="DI34" i="7"/>
  <c r="DH34" i="7"/>
  <c r="DG34" i="7"/>
  <c r="DF34" i="7"/>
  <c r="DE34" i="7"/>
  <c r="DD34" i="7"/>
  <c r="DC34" i="7"/>
  <c r="DB34" i="7"/>
  <c r="DA34" i="7"/>
  <c r="CZ34" i="7"/>
  <c r="CY34" i="7"/>
  <c r="CX34" i="7"/>
  <c r="CW34" i="7"/>
  <c r="CV34" i="7"/>
  <c r="CU34" i="7"/>
  <c r="CT34" i="7"/>
  <c r="CS34" i="7"/>
  <c r="CR34" i="7"/>
  <c r="CQ34" i="7"/>
  <c r="CP34" i="7"/>
  <c r="CO34" i="7"/>
  <c r="CN34" i="7"/>
  <c r="CM34" i="7"/>
  <c r="CL34" i="7"/>
  <c r="CK34" i="7"/>
  <c r="CJ34" i="7"/>
  <c r="CI34" i="7"/>
  <c r="CH34" i="7"/>
  <c r="CG34" i="7"/>
  <c r="CF34" i="7"/>
  <c r="CE34" i="7"/>
  <c r="CD34" i="7"/>
  <c r="CC34" i="7"/>
  <c r="CB34" i="7"/>
  <c r="CA34" i="7"/>
  <c r="BZ34" i="7"/>
  <c r="BY34" i="7"/>
  <c r="BX34" i="7"/>
  <c r="BW34" i="7"/>
  <c r="BV34" i="7"/>
  <c r="BU34" i="7"/>
  <c r="BT34" i="7"/>
  <c r="BS34" i="7"/>
  <c r="BR34" i="7"/>
  <c r="BQ34" i="7"/>
  <c r="BP34" i="7"/>
  <c r="BO34" i="7"/>
  <c r="BN34" i="7"/>
  <c r="BM34" i="7"/>
  <c r="BL34" i="7"/>
  <c r="BK34" i="7"/>
  <c r="BJ34" i="7"/>
  <c r="BI34" i="7"/>
  <c r="BH34" i="7"/>
  <c r="BG34" i="7"/>
  <c r="BF34" i="7"/>
  <c r="BE34" i="7"/>
  <c r="BD34" i="7"/>
  <c r="BC34" i="7"/>
  <c r="BB34" i="7"/>
  <c r="BA34" i="7"/>
  <c r="AZ34" i="7"/>
  <c r="AY34" i="7"/>
  <c r="AX34" i="7"/>
  <c r="AW34" i="7"/>
  <c r="AV34" i="7"/>
  <c r="AU34" i="7"/>
  <c r="AT34" i="7"/>
  <c r="AS34" i="7"/>
  <c r="AR34" i="7"/>
  <c r="AQ34" i="7"/>
  <c r="AP34" i="7"/>
  <c r="AO34" i="7"/>
  <c r="DT33" i="7"/>
  <c r="DS33" i="7"/>
  <c r="DR33" i="7"/>
  <c r="DQ33" i="7"/>
  <c r="DP33" i="7"/>
  <c r="DO33" i="7"/>
  <c r="DN33" i="7"/>
  <c r="DM33" i="7"/>
  <c r="DL33" i="7"/>
  <c r="DK33" i="7"/>
  <c r="DJ33" i="7"/>
  <c r="DI33" i="7"/>
  <c r="DH33" i="7"/>
  <c r="DG33" i="7"/>
  <c r="DF33" i="7"/>
  <c r="DE33" i="7"/>
  <c r="DD33" i="7"/>
  <c r="DC33" i="7"/>
  <c r="DB33" i="7"/>
  <c r="DA33" i="7"/>
  <c r="CZ33" i="7"/>
  <c r="CY33" i="7"/>
  <c r="CX33" i="7"/>
  <c r="CW33" i="7"/>
  <c r="CV33" i="7"/>
  <c r="CU33" i="7"/>
  <c r="CT33" i="7"/>
  <c r="CS33" i="7"/>
  <c r="CR33" i="7"/>
  <c r="CQ33" i="7"/>
  <c r="CP33" i="7"/>
  <c r="CO33" i="7"/>
  <c r="CN33" i="7"/>
  <c r="CM33" i="7"/>
  <c r="CL33" i="7"/>
  <c r="CK33" i="7"/>
  <c r="CJ33" i="7"/>
  <c r="CI33" i="7"/>
  <c r="CH33" i="7"/>
  <c r="CG33" i="7"/>
  <c r="CF33" i="7"/>
  <c r="CE33" i="7"/>
  <c r="CD33" i="7"/>
  <c r="CC33" i="7"/>
  <c r="CB33" i="7"/>
  <c r="CA33" i="7"/>
  <c r="BZ33" i="7"/>
  <c r="BY33" i="7"/>
  <c r="BX33" i="7"/>
  <c r="BW33" i="7"/>
  <c r="BV33" i="7"/>
  <c r="BU33" i="7"/>
  <c r="BT33" i="7"/>
  <c r="BS33" i="7"/>
  <c r="BR33" i="7"/>
  <c r="BQ33" i="7"/>
  <c r="BP33" i="7"/>
  <c r="BO33" i="7"/>
  <c r="BN33" i="7"/>
  <c r="BM33" i="7"/>
  <c r="BL33" i="7"/>
  <c r="BK33" i="7"/>
  <c r="BJ33" i="7"/>
  <c r="BI33" i="7"/>
  <c r="BH33" i="7"/>
  <c r="BG33" i="7"/>
  <c r="BF33" i="7"/>
  <c r="BE33" i="7"/>
  <c r="BD33" i="7"/>
  <c r="BC33" i="7"/>
  <c r="BB33" i="7"/>
  <c r="BA33" i="7"/>
  <c r="AZ33" i="7"/>
  <c r="AY33" i="7"/>
  <c r="AX33" i="7"/>
  <c r="AW33" i="7"/>
  <c r="AV33" i="7"/>
  <c r="AU33" i="7"/>
  <c r="AT33" i="7"/>
  <c r="AS33" i="7"/>
  <c r="AR33" i="7"/>
  <c r="AQ33" i="7"/>
  <c r="AP33" i="7"/>
  <c r="AO33" i="7"/>
  <c r="DT32" i="7"/>
  <c r="DS32" i="7"/>
  <c r="DR32" i="7"/>
  <c r="DQ32" i="7"/>
  <c r="DP32" i="7"/>
  <c r="DO32" i="7"/>
  <c r="DN32" i="7"/>
  <c r="DM32" i="7"/>
  <c r="DL32" i="7"/>
  <c r="DK32" i="7"/>
  <c r="DJ32" i="7"/>
  <c r="DI32" i="7"/>
  <c r="DH32" i="7"/>
  <c r="DG32" i="7"/>
  <c r="DF32" i="7"/>
  <c r="DE32" i="7"/>
  <c r="DD32" i="7"/>
  <c r="DC32" i="7"/>
  <c r="DB32" i="7"/>
  <c r="DA32" i="7"/>
  <c r="CZ32" i="7"/>
  <c r="CY32" i="7"/>
  <c r="CX32" i="7"/>
  <c r="CW32" i="7"/>
  <c r="CV32" i="7"/>
  <c r="CU32" i="7"/>
  <c r="CT32" i="7"/>
  <c r="CS32" i="7"/>
  <c r="CR32" i="7"/>
  <c r="CQ32" i="7"/>
  <c r="CP32" i="7"/>
  <c r="CO32" i="7"/>
  <c r="CN32" i="7"/>
  <c r="CM32" i="7"/>
  <c r="CL32" i="7"/>
  <c r="CK32" i="7"/>
  <c r="CJ32" i="7"/>
  <c r="CI32" i="7"/>
  <c r="CH32" i="7"/>
  <c r="CG32" i="7"/>
  <c r="CF32" i="7"/>
  <c r="CE32" i="7"/>
  <c r="CD32" i="7"/>
  <c r="CC32" i="7"/>
  <c r="CB32" i="7"/>
  <c r="CA32" i="7"/>
  <c r="BZ32" i="7"/>
  <c r="BY32" i="7"/>
  <c r="BX32" i="7"/>
  <c r="BW32" i="7"/>
  <c r="BV32" i="7"/>
  <c r="BU32" i="7"/>
  <c r="BT32" i="7"/>
  <c r="BS32" i="7"/>
  <c r="BR32" i="7"/>
  <c r="BQ32" i="7"/>
  <c r="BP32" i="7"/>
  <c r="BO32" i="7"/>
  <c r="BN32" i="7"/>
  <c r="BM32" i="7"/>
  <c r="BL32" i="7"/>
  <c r="BK32" i="7"/>
  <c r="BJ32" i="7"/>
  <c r="BI32" i="7"/>
  <c r="BH32" i="7"/>
  <c r="BG32" i="7"/>
  <c r="BF32" i="7"/>
  <c r="BE32" i="7"/>
  <c r="BD32" i="7"/>
  <c r="BC32" i="7"/>
  <c r="BB32" i="7"/>
  <c r="BA32" i="7"/>
  <c r="AZ32" i="7"/>
  <c r="AY32" i="7"/>
  <c r="AX32" i="7"/>
  <c r="AW32" i="7"/>
  <c r="AV32" i="7"/>
  <c r="AU32" i="7"/>
  <c r="AT32" i="7"/>
  <c r="AS32" i="7"/>
  <c r="AR32" i="7"/>
  <c r="AQ32" i="7"/>
  <c r="AP32" i="7"/>
  <c r="AO32" i="7"/>
  <c r="DT31" i="7"/>
  <c r="DS31" i="7"/>
  <c r="DR31" i="7"/>
  <c r="DQ31" i="7"/>
  <c r="DP31" i="7"/>
  <c r="DO31" i="7"/>
  <c r="DN31" i="7"/>
  <c r="DM31" i="7"/>
  <c r="DL31" i="7"/>
  <c r="DK31" i="7"/>
  <c r="DJ31" i="7"/>
  <c r="DI31" i="7"/>
  <c r="DH31" i="7"/>
  <c r="DG31" i="7"/>
  <c r="DF31" i="7"/>
  <c r="DE31" i="7"/>
  <c r="DD31" i="7"/>
  <c r="DC31" i="7"/>
  <c r="DB31" i="7"/>
  <c r="DA31" i="7"/>
  <c r="CZ31" i="7"/>
  <c r="CY31" i="7"/>
  <c r="CX31" i="7"/>
  <c r="CW31" i="7"/>
  <c r="CV31" i="7"/>
  <c r="CU31" i="7"/>
  <c r="CT31" i="7"/>
  <c r="CS31" i="7"/>
  <c r="CR31" i="7"/>
  <c r="CQ31" i="7"/>
  <c r="CP31" i="7"/>
  <c r="CO31" i="7"/>
  <c r="CN31" i="7"/>
  <c r="CM31" i="7"/>
  <c r="CL31" i="7"/>
  <c r="CK31" i="7"/>
  <c r="CJ31" i="7"/>
  <c r="CI31" i="7"/>
  <c r="CH31" i="7"/>
  <c r="CG31" i="7"/>
  <c r="CF31" i="7"/>
  <c r="CE31" i="7"/>
  <c r="CD31" i="7"/>
  <c r="CC31" i="7"/>
  <c r="CB31" i="7"/>
  <c r="CA31" i="7"/>
  <c r="BZ31" i="7"/>
  <c r="BY31" i="7"/>
  <c r="BX31" i="7"/>
  <c r="BW31" i="7"/>
  <c r="BV31" i="7"/>
  <c r="BU31" i="7"/>
  <c r="BT31" i="7"/>
  <c r="BS31" i="7"/>
  <c r="BR31" i="7"/>
  <c r="BQ31" i="7"/>
  <c r="BP31" i="7"/>
  <c r="BO31" i="7"/>
  <c r="BN31" i="7"/>
  <c r="BM31" i="7"/>
  <c r="BL31" i="7"/>
  <c r="BK31" i="7"/>
  <c r="BJ31" i="7"/>
  <c r="BI31" i="7"/>
  <c r="BH31" i="7"/>
  <c r="BG31" i="7"/>
  <c r="BF31" i="7"/>
  <c r="BE31" i="7"/>
  <c r="BD31" i="7"/>
  <c r="BC31" i="7"/>
  <c r="BB31" i="7"/>
  <c r="BA31" i="7"/>
  <c r="AZ31" i="7"/>
  <c r="AY31" i="7"/>
  <c r="AX31" i="7"/>
  <c r="AW31" i="7"/>
  <c r="AV31" i="7"/>
  <c r="AU31" i="7"/>
  <c r="AT31" i="7"/>
  <c r="AS31" i="7"/>
  <c r="AR31" i="7"/>
  <c r="AQ31" i="7"/>
  <c r="AP31" i="7"/>
  <c r="AO31" i="7"/>
  <c r="DT30" i="7"/>
  <c r="DS30" i="7"/>
  <c r="DR30" i="7"/>
  <c r="DQ30" i="7"/>
  <c r="DP30" i="7"/>
  <c r="DO30" i="7"/>
  <c r="DN30" i="7"/>
  <c r="DM30" i="7"/>
  <c r="DL30" i="7"/>
  <c r="DK30" i="7"/>
  <c r="DJ30" i="7"/>
  <c r="DI30" i="7"/>
  <c r="DH30" i="7"/>
  <c r="DG30" i="7"/>
  <c r="DF30" i="7"/>
  <c r="DE30" i="7"/>
  <c r="DD30" i="7"/>
  <c r="DC30" i="7"/>
  <c r="DB30" i="7"/>
  <c r="DA30" i="7"/>
  <c r="CZ30" i="7"/>
  <c r="CY30" i="7"/>
  <c r="CX30" i="7"/>
  <c r="CW30" i="7"/>
  <c r="CV30" i="7"/>
  <c r="CU30" i="7"/>
  <c r="CT30" i="7"/>
  <c r="CS30" i="7"/>
  <c r="CR30" i="7"/>
  <c r="CQ30" i="7"/>
  <c r="CP30" i="7"/>
  <c r="CO30" i="7"/>
  <c r="CN30" i="7"/>
  <c r="CM30" i="7"/>
  <c r="CL30" i="7"/>
  <c r="CK30" i="7"/>
  <c r="CJ30" i="7"/>
  <c r="CI30" i="7"/>
  <c r="CH30" i="7"/>
  <c r="CG30" i="7"/>
  <c r="CF30" i="7"/>
  <c r="CE30" i="7"/>
  <c r="CD30" i="7"/>
  <c r="CC30" i="7"/>
  <c r="CB30" i="7"/>
  <c r="CA30" i="7"/>
  <c r="BZ30" i="7"/>
  <c r="BY30" i="7"/>
  <c r="BX30" i="7"/>
  <c r="BW30" i="7"/>
  <c r="BV30" i="7"/>
  <c r="BU30" i="7"/>
  <c r="BT30" i="7"/>
  <c r="BS30" i="7"/>
  <c r="BR30" i="7"/>
  <c r="BQ30" i="7"/>
  <c r="BP30" i="7"/>
  <c r="BO30" i="7"/>
  <c r="BN30" i="7"/>
  <c r="BM30" i="7"/>
  <c r="BL30" i="7"/>
  <c r="BK30" i="7"/>
  <c r="BJ30" i="7"/>
  <c r="BI30" i="7"/>
  <c r="BH30" i="7"/>
  <c r="BG30" i="7"/>
  <c r="BF30" i="7"/>
  <c r="BE30" i="7"/>
  <c r="BD30" i="7"/>
  <c r="BC30" i="7"/>
  <c r="BB30" i="7"/>
  <c r="BA30" i="7"/>
  <c r="AZ30" i="7"/>
  <c r="AY30" i="7"/>
  <c r="AX30" i="7"/>
  <c r="AW30" i="7"/>
  <c r="AV30" i="7"/>
  <c r="AU30" i="7"/>
  <c r="AT30" i="7"/>
  <c r="AS30" i="7"/>
  <c r="AR30" i="7"/>
  <c r="AQ30" i="7"/>
  <c r="AP30" i="7"/>
  <c r="AO30" i="7"/>
  <c r="DT24" i="7"/>
  <c r="DS24" i="7"/>
  <c r="DR24" i="7"/>
  <c r="DQ24" i="7"/>
  <c r="DP24" i="7"/>
  <c r="DO24" i="7"/>
  <c r="DN24" i="7"/>
  <c r="DM24" i="7"/>
  <c r="DL24" i="7"/>
  <c r="DK24" i="7"/>
  <c r="DJ24" i="7"/>
  <c r="DI24" i="7"/>
  <c r="DH24" i="7"/>
  <c r="DG24" i="7"/>
  <c r="DF24" i="7"/>
  <c r="DE24" i="7"/>
  <c r="DD24" i="7"/>
  <c r="DC24" i="7"/>
  <c r="DB24" i="7"/>
  <c r="DA24" i="7"/>
  <c r="CZ24" i="7"/>
  <c r="CY24" i="7"/>
  <c r="CX24" i="7"/>
  <c r="CW24" i="7"/>
  <c r="CV24" i="7"/>
  <c r="CU24" i="7"/>
  <c r="CT24" i="7"/>
  <c r="CS24" i="7"/>
  <c r="CR24" i="7"/>
  <c r="CQ24" i="7"/>
  <c r="CP24" i="7"/>
  <c r="CO24" i="7"/>
  <c r="CN24" i="7"/>
  <c r="CM24" i="7"/>
  <c r="CL24" i="7"/>
  <c r="CK24" i="7"/>
  <c r="CJ24" i="7"/>
  <c r="CI24" i="7"/>
  <c r="CH24" i="7"/>
  <c r="CG24" i="7"/>
  <c r="CF24" i="7"/>
  <c r="CE24" i="7"/>
  <c r="CD24" i="7"/>
  <c r="CC24" i="7"/>
  <c r="CB24" i="7"/>
  <c r="CA24" i="7"/>
  <c r="BZ24" i="7"/>
  <c r="BY24" i="7"/>
  <c r="BX24" i="7"/>
  <c r="BW24" i="7"/>
  <c r="BV24" i="7"/>
  <c r="BU24" i="7"/>
  <c r="BT24" i="7"/>
  <c r="BS24" i="7"/>
  <c r="BR24" i="7"/>
  <c r="BQ24" i="7"/>
  <c r="BP24" i="7"/>
  <c r="BO24" i="7"/>
  <c r="BN24" i="7"/>
  <c r="BM24" i="7"/>
  <c r="BL24" i="7"/>
  <c r="BK24" i="7"/>
  <c r="BJ24" i="7"/>
  <c r="BI24" i="7"/>
  <c r="BH24" i="7"/>
  <c r="BG24" i="7"/>
  <c r="BF24" i="7"/>
  <c r="BE24" i="7"/>
  <c r="BD24" i="7"/>
  <c r="BC24" i="7"/>
  <c r="BB24" i="7"/>
  <c r="BA24" i="7"/>
  <c r="AZ24" i="7"/>
  <c r="AY24" i="7"/>
  <c r="AX24" i="7"/>
  <c r="AW24" i="7"/>
  <c r="AV24" i="7"/>
  <c r="AU24" i="7"/>
  <c r="AT24" i="7"/>
  <c r="AS24" i="7"/>
  <c r="AR24" i="7"/>
  <c r="AQ24" i="7"/>
  <c r="AP24" i="7"/>
  <c r="AO24" i="7"/>
  <c r="DT28" i="7"/>
  <c r="DS28" i="7"/>
  <c r="DR28" i="7"/>
  <c r="DQ28" i="7"/>
  <c r="DP28" i="7"/>
  <c r="DO28" i="7"/>
  <c r="DN28" i="7"/>
  <c r="DM28" i="7"/>
  <c r="DL28" i="7"/>
  <c r="DK28" i="7"/>
  <c r="DJ28" i="7"/>
  <c r="DI28" i="7"/>
  <c r="DH28" i="7"/>
  <c r="DG28" i="7"/>
  <c r="DF28" i="7"/>
  <c r="DE28" i="7"/>
  <c r="DD28" i="7"/>
  <c r="DC28" i="7"/>
  <c r="DB28" i="7"/>
  <c r="DA28" i="7"/>
  <c r="CZ28" i="7"/>
  <c r="CY28" i="7"/>
  <c r="CX28" i="7"/>
  <c r="CW28" i="7"/>
  <c r="CV28" i="7"/>
  <c r="CU28" i="7"/>
  <c r="CT28" i="7"/>
  <c r="CS28" i="7"/>
  <c r="CR28" i="7"/>
  <c r="CQ28" i="7"/>
  <c r="CP28" i="7"/>
  <c r="CO28" i="7"/>
  <c r="CN28" i="7"/>
  <c r="CM28" i="7"/>
  <c r="CL28" i="7"/>
  <c r="CK28" i="7"/>
  <c r="CJ28" i="7"/>
  <c r="CI28" i="7"/>
  <c r="CH28" i="7"/>
  <c r="CG28" i="7"/>
  <c r="CF28" i="7"/>
  <c r="CE28" i="7"/>
  <c r="CD28" i="7"/>
  <c r="CC28" i="7"/>
  <c r="CB28" i="7"/>
  <c r="CA28" i="7"/>
  <c r="BZ28" i="7"/>
  <c r="BY28" i="7"/>
  <c r="BX28" i="7"/>
  <c r="BW28" i="7"/>
  <c r="BV28" i="7"/>
  <c r="BU28" i="7"/>
  <c r="BT28" i="7"/>
  <c r="BS28" i="7"/>
  <c r="BR28" i="7"/>
  <c r="BQ28" i="7"/>
  <c r="BP28" i="7"/>
  <c r="BO28" i="7"/>
  <c r="BN28" i="7"/>
  <c r="BM28" i="7"/>
  <c r="BL28" i="7"/>
  <c r="BK28" i="7"/>
  <c r="BJ28" i="7"/>
  <c r="BI28" i="7"/>
  <c r="BH28" i="7"/>
  <c r="BG28" i="7"/>
  <c r="BF28" i="7"/>
  <c r="BE28" i="7"/>
  <c r="BD28" i="7"/>
  <c r="BC28" i="7"/>
  <c r="BB28" i="7"/>
  <c r="BA28" i="7"/>
  <c r="AZ28" i="7"/>
  <c r="AY28" i="7"/>
  <c r="AX28" i="7"/>
  <c r="AW28" i="7"/>
  <c r="AV28" i="7"/>
  <c r="AU28" i="7"/>
  <c r="AT28" i="7"/>
  <c r="AS28" i="7"/>
  <c r="AR28" i="7"/>
  <c r="AQ28" i="7"/>
  <c r="AP28" i="7"/>
  <c r="AO28" i="7"/>
  <c r="DT27" i="7"/>
  <c r="DS27" i="7"/>
  <c r="DR27" i="7"/>
  <c r="DQ27" i="7"/>
  <c r="DP27" i="7"/>
  <c r="DO27" i="7"/>
  <c r="DN27" i="7"/>
  <c r="DM27" i="7"/>
  <c r="DL27" i="7"/>
  <c r="DK27" i="7"/>
  <c r="DJ27" i="7"/>
  <c r="DI27" i="7"/>
  <c r="DH27" i="7"/>
  <c r="DG27" i="7"/>
  <c r="DF27" i="7"/>
  <c r="DE27" i="7"/>
  <c r="DD27" i="7"/>
  <c r="DC27" i="7"/>
  <c r="DB27" i="7"/>
  <c r="DA27" i="7"/>
  <c r="CZ27" i="7"/>
  <c r="CY27" i="7"/>
  <c r="CX27" i="7"/>
  <c r="CW27" i="7"/>
  <c r="CV27" i="7"/>
  <c r="CU27" i="7"/>
  <c r="CT27" i="7"/>
  <c r="CS27" i="7"/>
  <c r="CR27" i="7"/>
  <c r="CQ27" i="7"/>
  <c r="CP27" i="7"/>
  <c r="CO27" i="7"/>
  <c r="CN27" i="7"/>
  <c r="CM27" i="7"/>
  <c r="CL27" i="7"/>
  <c r="CK27" i="7"/>
  <c r="CJ27" i="7"/>
  <c r="CI27" i="7"/>
  <c r="CH27" i="7"/>
  <c r="CG27" i="7"/>
  <c r="CF27" i="7"/>
  <c r="CE27" i="7"/>
  <c r="CD27" i="7"/>
  <c r="CC27" i="7"/>
  <c r="CB27" i="7"/>
  <c r="CA27" i="7"/>
  <c r="BZ27" i="7"/>
  <c r="BY27" i="7"/>
  <c r="BX27" i="7"/>
  <c r="BW27" i="7"/>
  <c r="BV27" i="7"/>
  <c r="BU27" i="7"/>
  <c r="BT27" i="7"/>
  <c r="BS27" i="7"/>
  <c r="BR27" i="7"/>
  <c r="BQ27" i="7"/>
  <c r="BP27" i="7"/>
  <c r="BO27" i="7"/>
  <c r="BN27" i="7"/>
  <c r="BM27" i="7"/>
  <c r="BL27" i="7"/>
  <c r="BK27" i="7"/>
  <c r="BJ27" i="7"/>
  <c r="BI27" i="7"/>
  <c r="BH27" i="7"/>
  <c r="BG27" i="7"/>
  <c r="BF27" i="7"/>
  <c r="BE27" i="7"/>
  <c r="BD27" i="7"/>
  <c r="BC27" i="7"/>
  <c r="BB27" i="7"/>
  <c r="BA27" i="7"/>
  <c r="AZ27" i="7"/>
  <c r="AY27" i="7"/>
  <c r="AX27" i="7"/>
  <c r="AW27" i="7"/>
  <c r="AV27" i="7"/>
  <c r="AU27" i="7"/>
  <c r="AT27" i="7"/>
  <c r="AS27" i="7"/>
  <c r="AR27" i="7"/>
  <c r="AQ27" i="7"/>
  <c r="AP27" i="7"/>
  <c r="AO27" i="7"/>
  <c r="DT26" i="7"/>
  <c r="DS26" i="7"/>
  <c r="DR26" i="7"/>
  <c r="DQ26" i="7"/>
  <c r="DP26" i="7"/>
  <c r="DO26" i="7"/>
  <c r="DN26" i="7"/>
  <c r="DM26" i="7"/>
  <c r="DL26" i="7"/>
  <c r="DK26" i="7"/>
  <c r="DJ26" i="7"/>
  <c r="DI26" i="7"/>
  <c r="DH26" i="7"/>
  <c r="DG26" i="7"/>
  <c r="DF26" i="7"/>
  <c r="DE26" i="7"/>
  <c r="DD26" i="7"/>
  <c r="DC26" i="7"/>
  <c r="DB26" i="7"/>
  <c r="DA26" i="7"/>
  <c r="CZ26" i="7"/>
  <c r="CY26" i="7"/>
  <c r="CX26" i="7"/>
  <c r="CW26" i="7"/>
  <c r="CV26" i="7"/>
  <c r="CU26" i="7"/>
  <c r="CT26" i="7"/>
  <c r="CS26" i="7"/>
  <c r="CR26" i="7"/>
  <c r="CQ26" i="7"/>
  <c r="CP26" i="7"/>
  <c r="CO26" i="7"/>
  <c r="CN26" i="7"/>
  <c r="CM26" i="7"/>
  <c r="CL26" i="7"/>
  <c r="CK26" i="7"/>
  <c r="CJ26" i="7"/>
  <c r="CI26" i="7"/>
  <c r="CH26" i="7"/>
  <c r="CG26" i="7"/>
  <c r="CF26" i="7"/>
  <c r="CE26" i="7"/>
  <c r="CD26" i="7"/>
  <c r="CC26" i="7"/>
  <c r="CB26" i="7"/>
  <c r="CA26" i="7"/>
  <c r="BZ26" i="7"/>
  <c r="BY26" i="7"/>
  <c r="BX26" i="7"/>
  <c r="BW26" i="7"/>
  <c r="BV26" i="7"/>
  <c r="BU26" i="7"/>
  <c r="BT26" i="7"/>
  <c r="BS26" i="7"/>
  <c r="BR26" i="7"/>
  <c r="BQ26" i="7"/>
  <c r="BP26" i="7"/>
  <c r="BO26" i="7"/>
  <c r="BN26" i="7"/>
  <c r="BM26" i="7"/>
  <c r="BL26" i="7"/>
  <c r="BK26" i="7"/>
  <c r="BJ26" i="7"/>
  <c r="BI26" i="7"/>
  <c r="BH26" i="7"/>
  <c r="BG26" i="7"/>
  <c r="BF26" i="7"/>
  <c r="BE26" i="7"/>
  <c r="BD26" i="7"/>
  <c r="BC26" i="7"/>
  <c r="BB26" i="7"/>
  <c r="BA26" i="7"/>
  <c r="AZ26" i="7"/>
  <c r="AY26" i="7"/>
  <c r="AX26" i="7"/>
  <c r="AW26" i="7"/>
  <c r="AV26" i="7"/>
  <c r="AU26" i="7"/>
  <c r="AT26" i="7"/>
  <c r="AS26" i="7"/>
  <c r="AR26" i="7"/>
  <c r="AQ26" i="7"/>
  <c r="AP26" i="7"/>
  <c r="AO26" i="7"/>
  <c r="DT25" i="7"/>
  <c r="DS25" i="7"/>
  <c r="DR25" i="7"/>
  <c r="DQ25" i="7"/>
  <c r="DP25" i="7"/>
  <c r="DO25" i="7"/>
  <c r="DN25" i="7"/>
  <c r="DM25" i="7"/>
  <c r="DL25" i="7"/>
  <c r="DK25" i="7"/>
  <c r="DJ25" i="7"/>
  <c r="DI25" i="7"/>
  <c r="DH25" i="7"/>
  <c r="DG25" i="7"/>
  <c r="DF25" i="7"/>
  <c r="DE25" i="7"/>
  <c r="DD25" i="7"/>
  <c r="DC25" i="7"/>
  <c r="DB25" i="7"/>
  <c r="DA25" i="7"/>
  <c r="CZ25" i="7"/>
  <c r="CY25" i="7"/>
  <c r="CX25" i="7"/>
  <c r="CW25" i="7"/>
  <c r="CV25" i="7"/>
  <c r="CU25" i="7"/>
  <c r="CT25" i="7"/>
  <c r="CS25" i="7"/>
  <c r="CR25" i="7"/>
  <c r="CQ25" i="7"/>
  <c r="CP25" i="7"/>
  <c r="CO25" i="7"/>
  <c r="CN25" i="7"/>
  <c r="CM25" i="7"/>
  <c r="CL25" i="7"/>
  <c r="CK25" i="7"/>
  <c r="CJ25" i="7"/>
  <c r="CI25" i="7"/>
  <c r="CH25" i="7"/>
  <c r="CG25" i="7"/>
  <c r="CF25" i="7"/>
  <c r="CE25" i="7"/>
  <c r="CD25" i="7"/>
  <c r="CC25" i="7"/>
  <c r="CB25" i="7"/>
  <c r="CA25" i="7"/>
  <c r="BZ25" i="7"/>
  <c r="BY25" i="7"/>
  <c r="BX25" i="7"/>
  <c r="BW25" i="7"/>
  <c r="BV25" i="7"/>
  <c r="BU25" i="7"/>
  <c r="BT25" i="7"/>
  <c r="BS25" i="7"/>
  <c r="BR25" i="7"/>
  <c r="BQ25" i="7"/>
  <c r="BP25" i="7"/>
  <c r="BO25" i="7"/>
  <c r="BN25" i="7"/>
  <c r="BM25" i="7"/>
  <c r="BL25" i="7"/>
  <c r="BK25" i="7"/>
  <c r="BJ25" i="7"/>
  <c r="BI25" i="7"/>
  <c r="BH25" i="7"/>
  <c r="BG25" i="7"/>
  <c r="BF25" i="7"/>
  <c r="BE25" i="7"/>
  <c r="BD25" i="7"/>
  <c r="BC25" i="7"/>
  <c r="BB25" i="7"/>
  <c r="BA25" i="7"/>
  <c r="AZ25" i="7"/>
  <c r="AY25" i="7"/>
  <c r="AX25" i="7"/>
  <c r="AW25" i="7"/>
  <c r="AV25" i="7"/>
  <c r="AU25" i="7"/>
  <c r="AT25" i="7"/>
  <c r="AS25" i="7"/>
  <c r="AR25" i="7"/>
  <c r="AQ25" i="7"/>
  <c r="AP25" i="7"/>
  <c r="AO25" i="7"/>
  <c r="DT22" i="7"/>
  <c r="DS22" i="7"/>
  <c r="DR22" i="7"/>
  <c r="DQ22" i="7"/>
  <c r="DP22" i="7"/>
  <c r="DO22" i="7"/>
  <c r="DN22" i="7"/>
  <c r="DM22" i="7"/>
  <c r="DL22" i="7"/>
  <c r="DK22" i="7"/>
  <c r="DJ22" i="7"/>
  <c r="DI22" i="7"/>
  <c r="DH22" i="7"/>
  <c r="DG22" i="7"/>
  <c r="DF22" i="7"/>
  <c r="DE22" i="7"/>
  <c r="DD22" i="7"/>
  <c r="DC22" i="7"/>
  <c r="DB22" i="7"/>
  <c r="DA22" i="7"/>
  <c r="CZ22" i="7"/>
  <c r="CY22" i="7"/>
  <c r="CX22" i="7"/>
  <c r="CW22" i="7"/>
  <c r="CV22" i="7"/>
  <c r="CU22" i="7"/>
  <c r="CT22" i="7"/>
  <c r="CS22" i="7"/>
  <c r="CR22" i="7"/>
  <c r="CQ22" i="7"/>
  <c r="CP22" i="7"/>
  <c r="CO22" i="7"/>
  <c r="CN22" i="7"/>
  <c r="CM22" i="7"/>
  <c r="CL22" i="7"/>
  <c r="CK22" i="7"/>
  <c r="CJ22" i="7"/>
  <c r="CI22" i="7"/>
  <c r="CH22" i="7"/>
  <c r="CG22" i="7"/>
  <c r="CF22" i="7"/>
  <c r="CE22" i="7"/>
  <c r="CD22" i="7"/>
  <c r="CC22" i="7"/>
  <c r="CB22" i="7"/>
  <c r="CA22" i="7"/>
  <c r="BZ22" i="7"/>
  <c r="BY22" i="7"/>
  <c r="BX22" i="7"/>
  <c r="BW22" i="7"/>
  <c r="BV22" i="7"/>
  <c r="BU22" i="7"/>
  <c r="BT22" i="7"/>
  <c r="BS22" i="7"/>
  <c r="BR22" i="7"/>
  <c r="BQ22" i="7"/>
  <c r="BP22" i="7"/>
  <c r="BO22" i="7"/>
  <c r="BN22" i="7"/>
  <c r="BM22" i="7"/>
  <c r="BL22" i="7"/>
  <c r="BK22" i="7"/>
  <c r="BJ22" i="7"/>
  <c r="BI22" i="7"/>
  <c r="BH22" i="7"/>
  <c r="BG22" i="7"/>
  <c r="BF22" i="7"/>
  <c r="BE22" i="7"/>
  <c r="BD22" i="7"/>
  <c r="BC22" i="7"/>
  <c r="BB22" i="7"/>
  <c r="BA22" i="7"/>
  <c r="AZ22" i="7"/>
  <c r="AY22" i="7"/>
  <c r="AX22" i="7"/>
  <c r="AW22" i="7"/>
  <c r="AV22" i="7"/>
  <c r="AU22" i="7"/>
  <c r="AT22" i="7"/>
  <c r="AS22" i="7"/>
  <c r="AR22" i="7"/>
  <c r="AQ22" i="7"/>
  <c r="AP22" i="7"/>
  <c r="AO22" i="7"/>
  <c r="DT21" i="7"/>
  <c r="DS21" i="7"/>
  <c r="DR21" i="7"/>
  <c r="DQ21" i="7"/>
  <c r="DP21" i="7"/>
  <c r="DO21" i="7"/>
  <c r="DN21" i="7"/>
  <c r="DM21" i="7"/>
  <c r="DL21" i="7"/>
  <c r="DK21" i="7"/>
  <c r="DJ21" i="7"/>
  <c r="DI21" i="7"/>
  <c r="DH21" i="7"/>
  <c r="DG21" i="7"/>
  <c r="DF21" i="7"/>
  <c r="DE21" i="7"/>
  <c r="DD21" i="7"/>
  <c r="DC21" i="7"/>
  <c r="DB21" i="7"/>
  <c r="DA21" i="7"/>
  <c r="CZ21" i="7"/>
  <c r="CY21" i="7"/>
  <c r="CX21" i="7"/>
  <c r="CW21" i="7"/>
  <c r="CV21" i="7"/>
  <c r="CU21" i="7"/>
  <c r="CT21" i="7"/>
  <c r="CS21" i="7"/>
  <c r="CR21" i="7"/>
  <c r="CQ21" i="7"/>
  <c r="CP21" i="7"/>
  <c r="CO21" i="7"/>
  <c r="CN21" i="7"/>
  <c r="CM21" i="7"/>
  <c r="CL21" i="7"/>
  <c r="CK21" i="7"/>
  <c r="CJ21" i="7"/>
  <c r="CI21" i="7"/>
  <c r="CH21" i="7"/>
  <c r="CG21" i="7"/>
  <c r="CF21" i="7"/>
  <c r="CE21" i="7"/>
  <c r="CD21" i="7"/>
  <c r="CC21" i="7"/>
  <c r="CB21" i="7"/>
  <c r="CA21" i="7"/>
  <c r="BZ21" i="7"/>
  <c r="BY21" i="7"/>
  <c r="BX21" i="7"/>
  <c r="BW21" i="7"/>
  <c r="BV21" i="7"/>
  <c r="BU21" i="7"/>
  <c r="BT21" i="7"/>
  <c r="BS21" i="7"/>
  <c r="BR21" i="7"/>
  <c r="BQ21" i="7"/>
  <c r="BP21" i="7"/>
  <c r="BO21" i="7"/>
  <c r="BN21" i="7"/>
  <c r="BM21" i="7"/>
  <c r="BL21" i="7"/>
  <c r="BK21" i="7"/>
  <c r="BJ21" i="7"/>
  <c r="BI21" i="7"/>
  <c r="BH21" i="7"/>
  <c r="BG21" i="7"/>
  <c r="BF21" i="7"/>
  <c r="BE21" i="7"/>
  <c r="BD21" i="7"/>
  <c r="BC21" i="7"/>
  <c r="BB21" i="7"/>
  <c r="BA21" i="7"/>
  <c r="AZ21" i="7"/>
  <c r="AY21" i="7"/>
  <c r="AX21" i="7"/>
  <c r="AW21" i="7"/>
  <c r="AV21" i="7"/>
  <c r="AU21" i="7"/>
  <c r="AT21" i="7"/>
  <c r="AS21" i="7"/>
  <c r="AR21" i="7"/>
  <c r="AQ21" i="7"/>
  <c r="AP21" i="7"/>
  <c r="AO21" i="7"/>
  <c r="DT20" i="7"/>
  <c r="DS20" i="7"/>
  <c r="DR20" i="7"/>
  <c r="DQ20" i="7"/>
  <c r="DP20" i="7"/>
  <c r="DO20" i="7"/>
  <c r="DN20" i="7"/>
  <c r="DM20" i="7"/>
  <c r="DL20" i="7"/>
  <c r="DK20" i="7"/>
  <c r="DJ20" i="7"/>
  <c r="DI20" i="7"/>
  <c r="DH20" i="7"/>
  <c r="DG20" i="7"/>
  <c r="DF20" i="7"/>
  <c r="DE20" i="7"/>
  <c r="DD20" i="7"/>
  <c r="DC20" i="7"/>
  <c r="DB20" i="7"/>
  <c r="DA20" i="7"/>
  <c r="CZ20" i="7"/>
  <c r="CY20" i="7"/>
  <c r="CX20" i="7"/>
  <c r="CW20" i="7"/>
  <c r="CV20" i="7"/>
  <c r="CU20" i="7"/>
  <c r="CT20" i="7"/>
  <c r="CS20" i="7"/>
  <c r="CR20" i="7"/>
  <c r="CQ20" i="7"/>
  <c r="CP20" i="7"/>
  <c r="CO20" i="7"/>
  <c r="CN20" i="7"/>
  <c r="CM20" i="7"/>
  <c r="CL20" i="7"/>
  <c r="CK20" i="7"/>
  <c r="CJ20" i="7"/>
  <c r="CI20" i="7"/>
  <c r="CH20" i="7"/>
  <c r="CG20" i="7"/>
  <c r="CF20" i="7"/>
  <c r="CE20" i="7"/>
  <c r="CD20" i="7"/>
  <c r="CC20" i="7"/>
  <c r="CB20" i="7"/>
  <c r="CA20" i="7"/>
  <c r="BZ20" i="7"/>
  <c r="BY20" i="7"/>
  <c r="BX20" i="7"/>
  <c r="BW20" i="7"/>
  <c r="BV20" i="7"/>
  <c r="BU20" i="7"/>
  <c r="BT20" i="7"/>
  <c r="BS20" i="7"/>
  <c r="BR20" i="7"/>
  <c r="BQ20" i="7"/>
  <c r="BP20" i="7"/>
  <c r="BO20" i="7"/>
  <c r="BN20" i="7"/>
  <c r="BM20" i="7"/>
  <c r="BL20" i="7"/>
  <c r="BK20" i="7"/>
  <c r="BJ20" i="7"/>
  <c r="BI20" i="7"/>
  <c r="BH20" i="7"/>
  <c r="BG20" i="7"/>
  <c r="BF20" i="7"/>
  <c r="BE20" i="7"/>
  <c r="BD20" i="7"/>
  <c r="BC20" i="7"/>
  <c r="BB20" i="7"/>
  <c r="BA20" i="7"/>
  <c r="AZ20" i="7"/>
  <c r="AY20" i="7"/>
  <c r="AX20" i="7"/>
  <c r="AW20" i="7"/>
  <c r="AV20" i="7"/>
  <c r="AU20" i="7"/>
  <c r="AT20" i="7"/>
  <c r="AS20" i="7"/>
  <c r="AR20" i="7"/>
  <c r="AQ20" i="7"/>
  <c r="AP20" i="7"/>
  <c r="AO20" i="7"/>
  <c r="DT19" i="7"/>
  <c r="DS19" i="7"/>
  <c r="DR19" i="7"/>
  <c r="DQ19" i="7"/>
  <c r="DP19" i="7"/>
  <c r="DO19" i="7"/>
  <c r="DN19" i="7"/>
  <c r="DM19" i="7"/>
  <c r="DL19" i="7"/>
  <c r="DK19" i="7"/>
  <c r="DJ19" i="7"/>
  <c r="DI19" i="7"/>
  <c r="DH19" i="7"/>
  <c r="DG19" i="7"/>
  <c r="DF19" i="7"/>
  <c r="DE19" i="7"/>
  <c r="DD19" i="7"/>
  <c r="DC19" i="7"/>
  <c r="DB19" i="7"/>
  <c r="DA19" i="7"/>
  <c r="CZ19" i="7"/>
  <c r="CY19" i="7"/>
  <c r="CX19" i="7"/>
  <c r="CW19" i="7"/>
  <c r="CV19" i="7"/>
  <c r="CU19" i="7"/>
  <c r="CT19" i="7"/>
  <c r="CS19" i="7"/>
  <c r="CR19" i="7"/>
  <c r="CQ19" i="7"/>
  <c r="CP19" i="7"/>
  <c r="CO19" i="7"/>
  <c r="CN19" i="7"/>
  <c r="CM19" i="7"/>
  <c r="CL19" i="7"/>
  <c r="CK19" i="7"/>
  <c r="CJ19" i="7"/>
  <c r="CI19" i="7"/>
  <c r="CH19" i="7"/>
  <c r="CG19" i="7"/>
  <c r="CF19" i="7"/>
  <c r="CE19" i="7"/>
  <c r="CD19" i="7"/>
  <c r="CC19" i="7"/>
  <c r="CB19" i="7"/>
  <c r="CA19" i="7"/>
  <c r="BZ19" i="7"/>
  <c r="BY19" i="7"/>
  <c r="BX19" i="7"/>
  <c r="BW19" i="7"/>
  <c r="BV19" i="7"/>
  <c r="BU19" i="7"/>
  <c r="BT19" i="7"/>
  <c r="BS19" i="7"/>
  <c r="BR19" i="7"/>
  <c r="BQ19" i="7"/>
  <c r="BP19" i="7"/>
  <c r="BO19" i="7"/>
  <c r="BN19" i="7"/>
  <c r="BM19" i="7"/>
  <c r="BL19" i="7"/>
  <c r="BK19" i="7"/>
  <c r="BJ19" i="7"/>
  <c r="BI19" i="7"/>
  <c r="BH19" i="7"/>
  <c r="BG19" i="7"/>
  <c r="BF19" i="7"/>
  <c r="BE19" i="7"/>
  <c r="BD19" i="7"/>
  <c r="BC19" i="7"/>
  <c r="BB19" i="7"/>
  <c r="BA19" i="7"/>
  <c r="AZ19" i="7"/>
  <c r="AY19" i="7"/>
  <c r="AX19" i="7"/>
  <c r="AW19" i="7"/>
  <c r="AV19" i="7"/>
  <c r="AU19" i="7"/>
  <c r="AT19" i="7"/>
  <c r="AS19" i="7"/>
  <c r="AR19" i="7"/>
  <c r="AQ19" i="7"/>
  <c r="AP19" i="7"/>
  <c r="AO19" i="7"/>
  <c r="DT18" i="7"/>
  <c r="DS18" i="7"/>
  <c r="DR18" i="7"/>
  <c r="DQ18" i="7"/>
  <c r="DP18" i="7"/>
  <c r="DO18" i="7"/>
  <c r="DN18" i="7"/>
  <c r="DM18" i="7"/>
  <c r="DL18" i="7"/>
  <c r="DK18" i="7"/>
  <c r="DJ18" i="7"/>
  <c r="DI18" i="7"/>
  <c r="DH18" i="7"/>
  <c r="DG18" i="7"/>
  <c r="DF18" i="7"/>
  <c r="DE18" i="7"/>
  <c r="DD18" i="7"/>
  <c r="DC18" i="7"/>
  <c r="DB18" i="7"/>
  <c r="DA18" i="7"/>
  <c r="CZ18" i="7"/>
  <c r="CY18" i="7"/>
  <c r="CX18" i="7"/>
  <c r="CW18" i="7"/>
  <c r="CV18" i="7"/>
  <c r="CU18" i="7"/>
  <c r="CT18" i="7"/>
  <c r="CS18" i="7"/>
  <c r="CR18" i="7"/>
  <c r="CQ18" i="7"/>
  <c r="CP18" i="7"/>
  <c r="CO18" i="7"/>
  <c r="CN18" i="7"/>
  <c r="CM18" i="7"/>
  <c r="CL18" i="7"/>
  <c r="CK18" i="7"/>
  <c r="CJ18" i="7"/>
  <c r="CI18" i="7"/>
  <c r="CH18" i="7"/>
  <c r="CG18" i="7"/>
  <c r="CF18" i="7"/>
  <c r="CE18" i="7"/>
  <c r="CD18" i="7"/>
  <c r="CC18" i="7"/>
  <c r="CB18" i="7"/>
  <c r="CA18" i="7"/>
  <c r="BZ18" i="7"/>
  <c r="BY18" i="7"/>
  <c r="BX18" i="7"/>
  <c r="BW18" i="7"/>
  <c r="BV18" i="7"/>
  <c r="BU18" i="7"/>
  <c r="BT18" i="7"/>
  <c r="BS18" i="7"/>
  <c r="BR18" i="7"/>
  <c r="BQ18" i="7"/>
  <c r="BP18" i="7"/>
  <c r="BO18" i="7"/>
  <c r="BN18" i="7"/>
  <c r="BM18" i="7"/>
  <c r="BL18" i="7"/>
  <c r="BK18" i="7"/>
  <c r="BJ18" i="7"/>
  <c r="BI18" i="7"/>
  <c r="BH18" i="7"/>
  <c r="BG18" i="7"/>
  <c r="BF18" i="7"/>
  <c r="BE18" i="7"/>
  <c r="BD18" i="7"/>
  <c r="BC18" i="7"/>
  <c r="BB18" i="7"/>
  <c r="BA18" i="7"/>
  <c r="AZ18" i="7"/>
  <c r="AY18" i="7"/>
  <c r="AX18" i="7"/>
  <c r="AW18" i="7"/>
  <c r="AV18" i="7"/>
  <c r="AU18" i="7"/>
  <c r="AT18" i="7"/>
  <c r="AS18" i="7"/>
  <c r="AR18" i="7"/>
  <c r="AQ18" i="7"/>
  <c r="AP18" i="7"/>
  <c r="AO18" i="7"/>
  <c r="DT17" i="7"/>
  <c r="DT61" i="7" s="1"/>
  <c r="DS17" i="7"/>
  <c r="DS61" i="7" s="1"/>
  <c r="DR17" i="7"/>
  <c r="DR61" i="7" s="1"/>
  <c r="DQ17" i="7"/>
  <c r="DQ61" i="7" s="1"/>
  <c r="DP17" i="7"/>
  <c r="DP61" i="7" s="1"/>
  <c r="DO17" i="7"/>
  <c r="DO61" i="7" s="1"/>
  <c r="DN17" i="7"/>
  <c r="DN61" i="7" s="1"/>
  <c r="DM17" i="7"/>
  <c r="DM61" i="7" s="1"/>
  <c r="DL17" i="7"/>
  <c r="DL61" i="7" s="1"/>
  <c r="DK17" i="7"/>
  <c r="DK61" i="7" s="1"/>
  <c r="DJ17" i="7"/>
  <c r="DJ61" i="7" s="1"/>
  <c r="DI17" i="7"/>
  <c r="DI61" i="7" s="1"/>
  <c r="DH17" i="7"/>
  <c r="DH61" i="7" s="1"/>
  <c r="DG17" i="7"/>
  <c r="DG61" i="7" s="1"/>
  <c r="DF17" i="7"/>
  <c r="DF61" i="7" s="1"/>
  <c r="DE17" i="7"/>
  <c r="DE61" i="7" s="1"/>
  <c r="DD17" i="7"/>
  <c r="DD61" i="7" s="1"/>
  <c r="DC17" i="7"/>
  <c r="DC61" i="7" s="1"/>
  <c r="DB17" i="7"/>
  <c r="DB61" i="7" s="1"/>
  <c r="DA17" i="7"/>
  <c r="DA61" i="7" s="1"/>
  <c r="CZ17" i="7"/>
  <c r="CZ61" i="7" s="1"/>
  <c r="CY17" i="7"/>
  <c r="CY61" i="7" s="1"/>
  <c r="CX17" i="7"/>
  <c r="CX61" i="7" s="1"/>
  <c r="CW17" i="7"/>
  <c r="CW61" i="7" s="1"/>
  <c r="CV17" i="7"/>
  <c r="CV61" i="7" s="1"/>
  <c r="CU17" i="7"/>
  <c r="CU61" i="7" s="1"/>
  <c r="CT17" i="7"/>
  <c r="CT61" i="7" s="1"/>
  <c r="CS17" i="7"/>
  <c r="CS61" i="7" s="1"/>
  <c r="CR17" i="7"/>
  <c r="CR61" i="7" s="1"/>
  <c r="CQ17" i="7"/>
  <c r="CQ61" i="7" s="1"/>
  <c r="CP17" i="7"/>
  <c r="CP61" i="7" s="1"/>
  <c r="CO17" i="7"/>
  <c r="CO61" i="7" s="1"/>
  <c r="CN17" i="7"/>
  <c r="CN61" i="7" s="1"/>
  <c r="CM17" i="7"/>
  <c r="CM61" i="7" s="1"/>
  <c r="CL17" i="7"/>
  <c r="CL61" i="7" s="1"/>
  <c r="CK17" i="7"/>
  <c r="CK61" i="7" s="1"/>
  <c r="CJ17" i="7"/>
  <c r="CJ61" i="7" s="1"/>
  <c r="CI17" i="7"/>
  <c r="CI61" i="7" s="1"/>
  <c r="CH17" i="7"/>
  <c r="CH61" i="7" s="1"/>
  <c r="CG17" i="7"/>
  <c r="CG61" i="7" s="1"/>
  <c r="CF17" i="7"/>
  <c r="CF61" i="7" s="1"/>
  <c r="CE17" i="7"/>
  <c r="CE61" i="7" s="1"/>
  <c r="CD17" i="7"/>
  <c r="CD61" i="7" s="1"/>
  <c r="CC17" i="7"/>
  <c r="CC61" i="7" s="1"/>
  <c r="CB17" i="7"/>
  <c r="CB61" i="7" s="1"/>
  <c r="CA17" i="7"/>
  <c r="CA61" i="7" s="1"/>
  <c r="BZ17" i="7"/>
  <c r="BZ61" i="7" s="1"/>
  <c r="BY17" i="7"/>
  <c r="BY61" i="7" s="1"/>
  <c r="BX17" i="7"/>
  <c r="BX61" i="7" s="1"/>
  <c r="BW17" i="7"/>
  <c r="BW61" i="7" s="1"/>
  <c r="BV17" i="7"/>
  <c r="BV61" i="7" s="1"/>
  <c r="BU17" i="7"/>
  <c r="BU61" i="7" s="1"/>
  <c r="BT17" i="7"/>
  <c r="BT61" i="7" s="1"/>
  <c r="BS17" i="7"/>
  <c r="BS61" i="7" s="1"/>
  <c r="BR17" i="7"/>
  <c r="BR61" i="7" s="1"/>
  <c r="BQ17" i="7"/>
  <c r="BQ61" i="7" s="1"/>
  <c r="BP17" i="7"/>
  <c r="BP61" i="7" s="1"/>
  <c r="BO17" i="7"/>
  <c r="BO61" i="7" s="1"/>
  <c r="BN17" i="7"/>
  <c r="BN61" i="7" s="1"/>
  <c r="BM17" i="7"/>
  <c r="BM61" i="7" s="1"/>
  <c r="BL17" i="7"/>
  <c r="BL61" i="7" s="1"/>
  <c r="BK17" i="7"/>
  <c r="BK61" i="7" s="1"/>
  <c r="BJ17" i="7"/>
  <c r="BJ61" i="7" s="1"/>
  <c r="BI17" i="7"/>
  <c r="BI61" i="7" s="1"/>
  <c r="BH17" i="7"/>
  <c r="BH61" i="7" s="1"/>
  <c r="BG17" i="7"/>
  <c r="BG61" i="7" s="1"/>
  <c r="BF17" i="7"/>
  <c r="BF61" i="7" s="1"/>
  <c r="BE17" i="7"/>
  <c r="BE61" i="7" s="1"/>
  <c r="BD17" i="7"/>
  <c r="BD61" i="7" s="1"/>
  <c r="BC17" i="7"/>
  <c r="BC61" i="7" s="1"/>
  <c r="BB17" i="7"/>
  <c r="BB61" i="7" s="1"/>
  <c r="BA17" i="7"/>
  <c r="BA61" i="7" s="1"/>
  <c r="AZ17" i="7"/>
  <c r="AZ61" i="7" s="1"/>
  <c r="AY17" i="7"/>
  <c r="AY61" i="7" s="1"/>
  <c r="AX17" i="7"/>
  <c r="AX61" i="7" s="1"/>
  <c r="AW17" i="7"/>
  <c r="AW61" i="7" s="1"/>
  <c r="AV17" i="7"/>
  <c r="AV61" i="7" s="1"/>
  <c r="AU17" i="7"/>
  <c r="AU61" i="7" s="1"/>
  <c r="AT17" i="7"/>
  <c r="AT61" i="7" s="1"/>
  <c r="AS17" i="7"/>
  <c r="AS61" i="7" s="1"/>
  <c r="AR17" i="7"/>
  <c r="AR61" i="7" s="1"/>
  <c r="AQ17" i="7"/>
  <c r="AQ61" i="7" s="1"/>
  <c r="AP17" i="7"/>
  <c r="AP61" i="7" s="1"/>
  <c r="AO17" i="7"/>
  <c r="AO61" i="7" s="1"/>
  <c r="DT15" i="7"/>
  <c r="DS15" i="7"/>
  <c r="DR15" i="7"/>
  <c r="DQ15" i="7"/>
  <c r="DP15" i="7"/>
  <c r="DO15" i="7"/>
  <c r="DN15" i="7"/>
  <c r="DM15" i="7"/>
  <c r="DL15" i="7"/>
  <c r="DK15" i="7"/>
  <c r="DJ15" i="7"/>
  <c r="DI15" i="7"/>
  <c r="DH15" i="7"/>
  <c r="DG15" i="7"/>
  <c r="DF15" i="7"/>
  <c r="DE15" i="7"/>
  <c r="DD15" i="7"/>
  <c r="DC15" i="7"/>
  <c r="DB15" i="7"/>
  <c r="DA15" i="7"/>
  <c r="CZ15" i="7"/>
  <c r="CY15" i="7"/>
  <c r="CX15" i="7"/>
  <c r="CW15" i="7"/>
  <c r="CV15" i="7"/>
  <c r="CU15" i="7"/>
  <c r="CT15" i="7"/>
  <c r="CS15" i="7"/>
  <c r="CR15" i="7"/>
  <c r="CQ15" i="7"/>
  <c r="CP15" i="7"/>
  <c r="CO15" i="7"/>
  <c r="CN15" i="7"/>
  <c r="CM15" i="7"/>
  <c r="CL15" i="7"/>
  <c r="CK15" i="7"/>
  <c r="CJ15" i="7"/>
  <c r="CI15" i="7"/>
  <c r="CH15" i="7"/>
  <c r="CG15" i="7"/>
  <c r="CF15" i="7"/>
  <c r="CE15" i="7"/>
  <c r="CD15" i="7"/>
  <c r="CC15" i="7"/>
  <c r="CB15" i="7"/>
  <c r="CA15" i="7"/>
  <c r="BZ15" i="7"/>
  <c r="BY15" i="7"/>
  <c r="BX15" i="7"/>
  <c r="BW15" i="7"/>
  <c r="BV15" i="7"/>
  <c r="BU15" i="7"/>
  <c r="BT15" i="7"/>
  <c r="BS15" i="7"/>
  <c r="BR15" i="7"/>
  <c r="BQ15" i="7"/>
  <c r="BP15" i="7"/>
  <c r="BO15" i="7"/>
  <c r="BN15" i="7"/>
  <c r="BM15" i="7"/>
  <c r="BL15" i="7"/>
  <c r="BK15" i="7"/>
  <c r="BJ15" i="7"/>
  <c r="BI15" i="7"/>
  <c r="BH15" i="7"/>
  <c r="BG15" i="7"/>
  <c r="BF15" i="7"/>
  <c r="BE15" i="7"/>
  <c r="BD15" i="7"/>
  <c r="BC15" i="7"/>
  <c r="BB15" i="7"/>
  <c r="BA15" i="7"/>
  <c r="AZ15" i="7"/>
  <c r="AY15" i="7"/>
  <c r="AX15" i="7"/>
  <c r="AW15" i="7"/>
  <c r="AV15" i="7"/>
  <c r="AU15" i="7"/>
  <c r="AT15" i="7"/>
  <c r="AS15" i="7"/>
  <c r="AR15" i="7"/>
  <c r="AQ15" i="7"/>
  <c r="AP15" i="7"/>
  <c r="AO15" i="7"/>
  <c r="DT14" i="7"/>
  <c r="DS14" i="7"/>
  <c r="DR14" i="7"/>
  <c r="DQ14" i="7"/>
  <c r="DP14" i="7"/>
  <c r="DO14" i="7"/>
  <c r="DN14" i="7"/>
  <c r="DM14" i="7"/>
  <c r="DL14" i="7"/>
  <c r="DK14" i="7"/>
  <c r="DJ14" i="7"/>
  <c r="DI14" i="7"/>
  <c r="DH14" i="7"/>
  <c r="DG14" i="7"/>
  <c r="DF14" i="7"/>
  <c r="DE14" i="7"/>
  <c r="DD14" i="7"/>
  <c r="DC14" i="7"/>
  <c r="DB14" i="7"/>
  <c r="DA14" i="7"/>
  <c r="CZ14" i="7"/>
  <c r="CY14" i="7"/>
  <c r="CX14" i="7"/>
  <c r="CW14" i="7"/>
  <c r="CV14" i="7"/>
  <c r="CU14" i="7"/>
  <c r="CT14" i="7"/>
  <c r="CS14" i="7"/>
  <c r="CR14" i="7"/>
  <c r="CQ14" i="7"/>
  <c r="CP14" i="7"/>
  <c r="CO14" i="7"/>
  <c r="CN14" i="7"/>
  <c r="CM14" i="7"/>
  <c r="CL14" i="7"/>
  <c r="CK14" i="7"/>
  <c r="CJ14" i="7"/>
  <c r="CI14" i="7"/>
  <c r="CH14" i="7"/>
  <c r="CG14" i="7"/>
  <c r="CF14" i="7"/>
  <c r="CE14" i="7"/>
  <c r="CD14" i="7"/>
  <c r="CC14" i="7"/>
  <c r="CB14" i="7"/>
  <c r="CA14" i="7"/>
  <c r="BZ14" i="7"/>
  <c r="BY14" i="7"/>
  <c r="BX14" i="7"/>
  <c r="BW14" i="7"/>
  <c r="BV14" i="7"/>
  <c r="BU14" i="7"/>
  <c r="BT14" i="7"/>
  <c r="BS14" i="7"/>
  <c r="BR14" i="7"/>
  <c r="BQ14" i="7"/>
  <c r="BP14" i="7"/>
  <c r="BO14" i="7"/>
  <c r="BN14" i="7"/>
  <c r="BM14" i="7"/>
  <c r="BL14" i="7"/>
  <c r="BK14" i="7"/>
  <c r="BJ14" i="7"/>
  <c r="BI14" i="7"/>
  <c r="BH14" i="7"/>
  <c r="BG14" i="7"/>
  <c r="BF14" i="7"/>
  <c r="BE14" i="7"/>
  <c r="BD14" i="7"/>
  <c r="BC14" i="7"/>
  <c r="BB14" i="7"/>
  <c r="BA14" i="7"/>
  <c r="AZ14" i="7"/>
  <c r="AY14" i="7"/>
  <c r="AX14" i="7"/>
  <c r="AW14" i="7"/>
  <c r="AV14" i="7"/>
  <c r="AU14" i="7"/>
  <c r="AT14" i="7"/>
  <c r="AS14" i="7"/>
  <c r="AR14" i="7"/>
  <c r="AQ14" i="7"/>
  <c r="AP14" i="7"/>
  <c r="AO14" i="7"/>
  <c r="DT13" i="7"/>
  <c r="DS13" i="7"/>
  <c r="DR13" i="7"/>
  <c r="DQ13" i="7"/>
  <c r="DP13" i="7"/>
  <c r="DO13" i="7"/>
  <c r="DN13" i="7"/>
  <c r="DM13" i="7"/>
  <c r="DL13" i="7"/>
  <c r="DK13" i="7"/>
  <c r="DJ13" i="7"/>
  <c r="DI13" i="7"/>
  <c r="DH13" i="7"/>
  <c r="DG13" i="7"/>
  <c r="DF13" i="7"/>
  <c r="DE13" i="7"/>
  <c r="DD13" i="7"/>
  <c r="DC13" i="7"/>
  <c r="DB13" i="7"/>
  <c r="DA13" i="7"/>
  <c r="CZ13" i="7"/>
  <c r="CY13" i="7"/>
  <c r="CX13" i="7"/>
  <c r="CW13" i="7"/>
  <c r="CV13" i="7"/>
  <c r="CU13" i="7"/>
  <c r="CT13" i="7"/>
  <c r="CS13" i="7"/>
  <c r="CR13" i="7"/>
  <c r="CQ13" i="7"/>
  <c r="CP13" i="7"/>
  <c r="CO13" i="7"/>
  <c r="CN13" i="7"/>
  <c r="CM13" i="7"/>
  <c r="CL13" i="7"/>
  <c r="CK13" i="7"/>
  <c r="CJ13" i="7"/>
  <c r="CI13" i="7"/>
  <c r="CH13" i="7"/>
  <c r="CG13" i="7"/>
  <c r="CF13" i="7"/>
  <c r="CE13" i="7"/>
  <c r="CD13" i="7"/>
  <c r="CC13" i="7"/>
  <c r="CB13" i="7"/>
  <c r="CA13" i="7"/>
  <c r="BZ13" i="7"/>
  <c r="BY13" i="7"/>
  <c r="BX13" i="7"/>
  <c r="BW13" i="7"/>
  <c r="BV13" i="7"/>
  <c r="BU13" i="7"/>
  <c r="BT13" i="7"/>
  <c r="BS13" i="7"/>
  <c r="BR13" i="7"/>
  <c r="BQ13" i="7"/>
  <c r="BP13" i="7"/>
  <c r="BO13" i="7"/>
  <c r="BN13" i="7"/>
  <c r="BM13" i="7"/>
  <c r="BL13" i="7"/>
  <c r="BK13" i="7"/>
  <c r="BJ13" i="7"/>
  <c r="BI13" i="7"/>
  <c r="BH13" i="7"/>
  <c r="BG13" i="7"/>
  <c r="BF13" i="7"/>
  <c r="BE13" i="7"/>
  <c r="BD13" i="7"/>
  <c r="BC13" i="7"/>
  <c r="BB13" i="7"/>
  <c r="BA13" i="7"/>
  <c r="AZ13" i="7"/>
  <c r="AY13" i="7"/>
  <c r="AX13" i="7"/>
  <c r="AW13" i="7"/>
  <c r="AV13" i="7"/>
  <c r="AU13" i="7"/>
  <c r="AT13" i="7"/>
  <c r="AS13" i="7"/>
  <c r="AR13" i="7"/>
  <c r="AQ13" i="7"/>
  <c r="AP13" i="7"/>
  <c r="AO13" i="7"/>
  <c r="DT12" i="7"/>
  <c r="DS12" i="7"/>
  <c r="DR12" i="7"/>
  <c r="DQ12" i="7"/>
  <c r="DP12" i="7"/>
  <c r="DO12" i="7"/>
  <c r="DN12" i="7"/>
  <c r="DM12" i="7"/>
  <c r="DL12" i="7"/>
  <c r="DK12" i="7"/>
  <c r="DJ12" i="7"/>
  <c r="DI12" i="7"/>
  <c r="DH12" i="7"/>
  <c r="DG12" i="7"/>
  <c r="DF12" i="7"/>
  <c r="DE12" i="7"/>
  <c r="DD12" i="7"/>
  <c r="DC12" i="7"/>
  <c r="DB12" i="7"/>
  <c r="DA12" i="7"/>
  <c r="CZ12" i="7"/>
  <c r="CY12" i="7"/>
  <c r="CX12" i="7"/>
  <c r="CW12" i="7"/>
  <c r="CV12" i="7"/>
  <c r="CU12" i="7"/>
  <c r="CT12" i="7"/>
  <c r="CS12" i="7"/>
  <c r="CR12" i="7"/>
  <c r="CQ12" i="7"/>
  <c r="CP12" i="7"/>
  <c r="CO12" i="7"/>
  <c r="CN12" i="7"/>
  <c r="CM12" i="7"/>
  <c r="CL12" i="7"/>
  <c r="CK12" i="7"/>
  <c r="CJ12" i="7"/>
  <c r="CI12" i="7"/>
  <c r="CH12" i="7"/>
  <c r="CG12" i="7"/>
  <c r="CF12" i="7"/>
  <c r="CE12" i="7"/>
  <c r="CD12" i="7"/>
  <c r="CC12" i="7"/>
  <c r="CB12" i="7"/>
  <c r="CA12" i="7"/>
  <c r="BZ12" i="7"/>
  <c r="BY12" i="7"/>
  <c r="BX12" i="7"/>
  <c r="BW12" i="7"/>
  <c r="BV12" i="7"/>
  <c r="BU12" i="7"/>
  <c r="BT12" i="7"/>
  <c r="BS12" i="7"/>
  <c r="BR12" i="7"/>
  <c r="BQ12" i="7"/>
  <c r="BP12" i="7"/>
  <c r="BO12" i="7"/>
  <c r="BN12" i="7"/>
  <c r="BM12" i="7"/>
  <c r="BL12" i="7"/>
  <c r="BK12" i="7"/>
  <c r="BJ12" i="7"/>
  <c r="BI12" i="7"/>
  <c r="BH12" i="7"/>
  <c r="BG12" i="7"/>
  <c r="BF12" i="7"/>
  <c r="BE12" i="7"/>
  <c r="BD12" i="7"/>
  <c r="BC12" i="7"/>
  <c r="BB12" i="7"/>
  <c r="BA12" i="7"/>
  <c r="AZ12" i="7"/>
  <c r="AY12" i="7"/>
  <c r="AX12" i="7"/>
  <c r="AW12" i="7"/>
  <c r="AV12" i="7"/>
  <c r="AU12" i="7"/>
  <c r="AT12" i="7"/>
  <c r="AS12" i="7"/>
  <c r="AR12" i="7"/>
  <c r="AQ12" i="7"/>
  <c r="AP12" i="7"/>
  <c r="AO12" i="7"/>
  <c r="DT10" i="7"/>
  <c r="DS10" i="7"/>
  <c r="DR10" i="7"/>
  <c r="DQ10" i="7"/>
  <c r="DP10" i="7"/>
  <c r="DO10" i="7"/>
  <c r="DN10" i="7"/>
  <c r="DM10" i="7"/>
  <c r="DL10" i="7"/>
  <c r="DK10" i="7"/>
  <c r="DJ10" i="7"/>
  <c r="DI10" i="7"/>
  <c r="DH10" i="7"/>
  <c r="DG10" i="7"/>
  <c r="DF10" i="7"/>
  <c r="DE10" i="7"/>
  <c r="DD10" i="7"/>
  <c r="DC10" i="7"/>
  <c r="DB10" i="7"/>
  <c r="DA10" i="7"/>
  <c r="CZ10" i="7"/>
  <c r="CY10" i="7"/>
  <c r="CX10" i="7"/>
  <c r="CW10" i="7"/>
  <c r="CV10" i="7"/>
  <c r="CU10" i="7"/>
  <c r="CT10" i="7"/>
  <c r="CS10" i="7"/>
  <c r="CR10" i="7"/>
  <c r="CQ10" i="7"/>
  <c r="CP10" i="7"/>
  <c r="CO10" i="7"/>
  <c r="CN10" i="7"/>
  <c r="CM10" i="7"/>
  <c r="CL10" i="7"/>
  <c r="CK10" i="7"/>
  <c r="CJ10" i="7"/>
  <c r="CI10" i="7"/>
  <c r="CH10" i="7"/>
  <c r="CG10" i="7"/>
  <c r="CF10" i="7"/>
  <c r="CE10" i="7"/>
  <c r="CD10" i="7"/>
  <c r="CC10" i="7"/>
  <c r="CB10" i="7"/>
  <c r="CA10" i="7"/>
  <c r="BZ10" i="7"/>
  <c r="BY10" i="7"/>
  <c r="BX10" i="7"/>
  <c r="BW10" i="7"/>
  <c r="BV10" i="7"/>
  <c r="BU10" i="7"/>
  <c r="BT10" i="7"/>
  <c r="BS10" i="7"/>
  <c r="BR10" i="7"/>
  <c r="BQ10" i="7"/>
  <c r="BP10" i="7"/>
  <c r="BO10" i="7"/>
  <c r="BN10" i="7"/>
  <c r="BM10" i="7"/>
  <c r="BL10" i="7"/>
  <c r="BK10" i="7"/>
  <c r="BJ10" i="7"/>
  <c r="BI10" i="7"/>
  <c r="BH10" i="7"/>
  <c r="BG10" i="7"/>
  <c r="BF10" i="7"/>
  <c r="BE10" i="7"/>
  <c r="BD10" i="7"/>
  <c r="BC10" i="7"/>
  <c r="BB10" i="7"/>
  <c r="BA10" i="7"/>
  <c r="AZ10" i="7"/>
  <c r="AY10" i="7"/>
  <c r="AX10" i="7"/>
  <c r="AW10" i="7"/>
  <c r="AV10" i="7"/>
  <c r="AU10" i="7"/>
  <c r="AT10" i="7"/>
  <c r="AS10" i="7"/>
  <c r="AR10" i="7"/>
  <c r="AQ10" i="7"/>
  <c r="AP10" i="7"/>
  <c r="AO10" i="7"/>
  <c r="DT9" i="7"/>
  <c r="DT60" i="7" s="1"/>
  <c r="DS9" i="7"/>
  <c r="DS60" i="7" s="1"/>
  <c r="DR9" i="7"/>
  <c r="DR60" i="7" s="1"/>
  <c r="DQ9" i="7"/>
  <c r="DQ60" i="7" s="1"/>
  <c r="DP9" i="7"/>
  <c r="DP60" i="7" s="1"/>
  <c r="DO9" i="7"/>
  <c r="DO60" i="7" s="1"/>
  <c r="DN9" i="7"/>
  <c r="DN60" i="7" s="1"/>
  <c r="DM9" i="7"/>
  <c r="DM60" i="7" s="1"/>
  <c r="DL9" i="7"/>
  <c r="DL60" i="7" s="1"/>
  <c r="DK9" i="7"/>
  <c r="DK60" i="7" s="1"/>
  <c r="DJ9" i="7"/>
  <c r="DJ60" i="7" s="1"/>
  <c r="DI9" i="7"/>
  <c r="DI60" i="7" s="1"/>
  <c r="DH9" i="7"/>
  <c r="DH60" i="7" s="1"/>
  <c r="DG9" i="7"/>
  <c r="DG60" i="7" s="1"/>
  <c r="DF9" i="7"/>
  <c r="DF60" i="7" s="1"/>
  <c r="DE9" i="7"/>
  <c r="DE60" i="7" s="1"/>
  <c r="DD9" i="7"/>
  <c r="DD60" i="7" s="1"/>
  <c r="DC9" i="7"/>
  <c r="DC60" i="7" s="1"/>
  <c r="DB9" i="7"/>
  <c r="DB60" i="7" s="1"/>
  <c r="DA9" i="7"/>
  <c r="DA60" i="7" s="1"/>
  <c r="CZ9" i="7"/>
  <c r="CZ60" i="7" s="1"/>
  <c r="CY9" i="7"/>
  <c r="CY60" i="7" s="1"/>
  <c r="CX9" i="7"/>
  <c r="CX60" i="7" s="1"/>
  <c r="CW9" i="7"/>
  <c r="CW60" i="7" s="1"/>
  <c r="CV9" i="7"/>
  <c r="CV60" i="7" s="1"/>
  <c r="CU9" i="7"/>
  <c r="CU60" i="7" s="1"/>
  <c r="CT9" i="7"/>
  <c r="CT60" i="7" s="1"/>
  <c r="CS9" i="7"/>
  <c r="CS60" i="7" s="1"/>
  <c r="CR9" i="7"/>
  <c r="CR60" i="7" s="1"/>
  <c r="CQ9" i="7"/>
  <c r="CQ60" i="7" s="1"/>
  <c r="CP9" i="7"/>
  <c r="CP60" i="7" s="1"/>
  <c r="CO9" i="7"/>
  <c r="CO60" i="7" s="1"/>
  <c r="CN9" i="7"/>
  <c r="CN60" i="7" s="1"/>
  <c r="CM9" i="7"/>
  <c r="CM60" i="7" s="1"/>
  <c r="CL9" i="7"/>
  <c r="CL60" i="7" s="1"/>
  <c r="CK9" i="7"/>
  <c r="CK60" i="7" s="1"/>
  <c r="CJ9" i="7"/>
  <c r="CJ60" i="7" s="1"/>
  <c r="CI9" i="7"/>
  <c r="CI60" i="7" s="1"/>
  <c r="CH9" i="7"/>
  <c r="CH60" i="7" s="1"/>
  <c r="CG9" i="7"/>
  <c r="CG60" i="7" s="1"/>
  <c r="CF9" i="7"/>
  <c r="CF60" i="7" s="1"/>
  <c r="CE9" i="7"/>
  <c r="CE60" i="7" s="1"/>
  <c r="CD9" i="7"/>
  <c r="CD60" i="7" s="1"/>
  <c r="CC9" i="7"/>
  <c r="CC60" i="7" s="1"/>
  <c r="CB9" i="7"/>
  <c r="CB60" i="7" s="1"/>
  <c r="CA9" i="7"/>
  <c r="CA60" i="7" s="1"/>
  <c r="BZ9" i="7"/>
  <c r="BZ60" i="7" s="1"/>
  <c r="BY9" i="7"/>
  <c r="BY60" i="7" s="1"/>
  <c r="BX9" i="7"/>
  <c r="BX60" i="7" s="1"/>
  <c r="BW9" i="7"/>
  <c r="BW60" i="7" s="1"/>
  <c r="BV9" i="7"/>
  <c r="BV60" i="7" s="1"/>
  <c r="BU9" i="7"/>
  <c r="BU60" i="7" s="1"/>
  <c r="BT9" i="7"/>
  <c r="BT60" i="7" s="1"/>
  <c r="BS9" i="7"/>
  <c r="BS60" i="7" s="1"/>
  <c r="BR9" i="7"/>
  <c r="BR60" i="7" s="1"/>
  <c r="BQ9" i="7"/>
  <c r="BQ60" i="7" s="1"/>
  <c r="BP9" i="7"/>
  <c r="BP60" i="7" s="1"/>
  <c r="BO9" i="7"/>
  <c r="BO60" i="7" s="1"/>
  <c r="BN9" i="7"/>
  <c r="BN60" i="7" s="1"/>
  <c r="BM9" i="7"/>
  <c r="BM60" i="7" s="1"/>
  <c r="BL9" i="7"/>
  <c r="BL60" i="7" s="1"/>
  <c r="BK9" i="7"/>
  <c r="BK60" i="7" s="1"/>
  <c r="BJ9" i="7"/>
  <c r="BJ60" i="7" s="1"/>
  <c r="BI9" i="7"/>
  <c r="BI60" i="7" s="1"/>
  <c r="BH9" i="7"/>
  <c r="BH60" i="7" s="1"/>
  <c r="BG9" i="7"/>
  <c r="BG60" i="7" s="1"/>
  <c r="BF9" i="7"/>
  <c r="BF60" i="7" s="1"/>
  <c r="BE9" i="7"/>
  <c r="BE60" i="7" s="1"/>
  <c r="BD9" i="7"/>
  <c r="BD60" i="7" s="1"/>
  <c r="BC9" i="7"/>
  <c r="BC60" i="7" s="1"/>
  <c r="BB9" i="7"/>
  <c r="BB60" i="7" s="1"/>
  <c r="BA9" i="7"/>
  <c r="BA60" i="7" s="1"/>
  <c r="AZ9" i="7"/>
  <c r="AZ60" i="7" s="1"/>
  <c r="AY9" i="7"/>
  <c r="AY60" i="7" s="1"/>
  <c r="AX9" i="7"/>
  <c r="AX60" i="7" s="1"/>
  <c r="AW9" i="7"/>
  <c r="AW60" i="7" s="1"/>
  <c r="AV9" i="7"/>
  <c r="AV60" i="7" s="1"/>
  <c r="AU9" i="7"/>
  <c r="AU60" i="7" s="1"/>
  <c r="AT9" i="7"/>
  <c r="AT60" i="7" s="1"/>
  <c r="AS9" i="7"/>
  <c r="AS60" i="7" s="1"/>
  <c r="AR9" i="7"/>
  <c r="AR60" i="7" s="1"/>
  <c r="AQ9" i="7"/>
  <c r="AQ60" i="7" s="1"/>
  <c r="AP9" i="7"/>
  <c r="AP60" i="7" s="1"/>
  <c r="AO9" i="7"/>
  <c r="AO60" i="7" s="1"/>
  <c r="DT8" i="7"/>
  <c r="DS8" i="7"/>
  <c r="DR8" i="7"/>
  <c r="DQ8" i="7"/>
  <c r="DP8" i="7"/>
  <c r="DO8" i="7"/>
  <c r="DN8" i="7"/>
  <c r="DM8" i="7"/>
  <c r="DL8" i="7"/>
  <c r="DK8" i="7"/>
  <c r="DJ8" i="7"/>
  <c r="DI8" i="7"/>
  <c r="DH8" i="7"/>
  <c r="DG8" i="7"/>
  <c r="DF8" i="7"/>
  <c r="DE8" i="7"/>
  <c r="DD8" i="7"/>
  <c r="DC8" i="7"/>
  <c r="DB8" i="7"/>
  <c r="DA8" i="7"/>
  <c r="CZ8" i="7"/>
  <c r="CY8" i="7"/>
  <c r="CX8" i="7"/>
  <c r="CW8" i="7"/>
  <c r="CV8" i="7"/>
  <c r="CU8" i="7"/>
  <c r="CT8" i="7"/>
  <c r="CS8" i="7"/>
  <c r="CR8" i="7"/>
  <c r="CQ8" i="7"/>
  <c r="CP8" i="7"/>
  <c r="CO8" i="7"/>
  <c r="CN8" i="7"/>
  <c r="CM8" i="7"/>
  <c r="CL8" i="7"/>
  <c r="CK8" i="7"/>
  <c r="CJ8" i="7"/>
  <c r="CI8" i="7"/>
  <c r="CH8" i="7"/>
  <c r="CG8" i="7"/>
  <c r="CF8" i="7"/>
  <c r="CE8" i="7"/>
  <c r="CD8" i="7"/>
  <c r="CC8" i="7"/>
  <c r="CB8" i="7"/>
  <c r="CA8" i="7"/>
  <c r="BZ8" i="7"/>
  <c r="BY8" i="7"/>
  <c r="BX8" i="7"/>
  <c r="BW8" i="7"/>
  <c r="BV8" i="7"/>
  <c r="BU8" i="7"/>
  <c r="BT8" i="7"/>
  <c r="BS8" i="7"/>
  <c r="BR8" i="7"/>
  <c r="BQ8" i="7"/>
  <c r="BP8" i="7"/>
  <c r="BO8" i="7"/>
  <c r="BN8" i="7"/>
  <c r="BM8" i="7"/>
  <c r="BL8" i="7"/>
  <c r="BK8" i="7"/>
  <c r="BJ8" i="7"/>
  <c r="BI8" i="7"/>
  <c r="BH8" i="7"/>
  <c r="BG8" i="7"/>
  <c r="BF8" i="7"/>
  <c r="BE8" i="7"/>
  <c r="BD8" i="7"/>
  <c r="BC8" i="7"/>
  <c r="BB8" i="7"/>
  <c r="BA8" i="7"/>
  <c r="AZ8" i="7"/>
  <c r="AY8" i="7"/>
  <c r="AX8" i="7"/>
  <c r="AW8" i="7"/>
  <c r="AV8" i="7"/>
  <c r="AU8" i="7"/>
  <c r="AT8" i="7"/>
  <c r="AS8" i="7"/>
  <c r="AR8" i="7"/>
  <c r="AQ8" i="7"/>
  <c r="AP8" i="7"/>
  <c r="AO8" i="7"/>
  <c r="DT7" i="7"/>
  <c r="DS7" i="7"/>
  <c r="DR7" i="7"/>
  <c r="DQ7" i="7"/>
  <c r="DP7" i="7"/>
  <c r="DO7" i="7"/>
  <c r="DN7" i="7"/>
  <c r="DM7" i="7"/>
  <c r="DL7" i="7"/>
  <c r="DK7" i="7"/>
  <c r="DJ7" i="7"/>
  <c r="DI7" i="7"/>
  <c r="DH7" i="7"/>
  <c r="DG7" i="7"/>
  <c r="DF7" i="7"/>
  <c r="DE7" i="7"/>
  <c r="DD7" i="7"/>
  <c r="DC7" i="7"/>
  <c r="DB7" i="7"/>
  <c r="DA7" i="7"/>
  <c r="CZ7" i="7"/>
  <c r="CY7" i="7"/>
  <c r="CX7" i="7"/>
  <c r="CW7" i="7"/>
  <c r="CV7" i="7"/>
  <c r="CU7" i="7"/>
  <c r="CT7" i="7"/>
  <c r="CS7" i="7"/>
  <c r="CR7" i="7"/>
  <c r="CQ7" i="7"/>
  <c r="CP7" i="7"/>
  <c r="CO7" i="7"/>
  <c r="CN7" i="7"/>
  <c r="CM7" i="7"/>
  <c r="CL7" i="7"/>
  <c r="CK7" i="7"/>
  <c r="CJ7" i="7"/>
  <c r="CI7" i="7"/>
  <c r="CH7" i="7"/>
  <c r="CG7" i="7"/>
  <c r="CF7" i="7"/>
  <c r="CE7" i="7"/>
  <c r="CD7" i="7"/>
  <c r="CC7" i="7"/>
  <c r="CB7" i="7"/>
  <c r="CA7" i="7"/>
  <c r="BZ7" i="7"/>
  <c r="BY7" i="7"/>
  <c r="BX7" i="7"/>
  <c r="BW7" i="7"/>
  <c r="BV7" i="7"/>
  <c r="BU7" i="7"/>
  <c r="BT7" i="7"/>
  <c r="BS7" i="7"/>
  <c r="BR7" i="7"/>
  <c r="BQ7" i="7"/>
  <c r="BP7" i="7"/>
  <c r="BO7" i="7"/>
  <c r="BN7" i="7"/>
  <c r="BM7" i="7"/>
  <c r="BL7" i="7"/>
  <c r="BK7" i="7"/>
  <c r="BJ7" i="7"/>
  <c r="BI7" i="7"/>
  <c r="BH7" i="7"/>
  <c r="BG7" i="7"/>
  <c r="BF7" i="7"/>
  <c r="BE7" i="7"/>
  <c r="BD7" i="7"/>
  <c r="BC7" i="7"/>
  <c r="BB7" i="7"/>
  <c r="BA7" i="7"/>
  <c r="AZ7" i="7"/>
  <c r="AY7" i="7"/>
  <c r="AX7" i="7"/>
  <c r="AW7" i="7"/>
  <c r="AV7" i="7"/>
  <c r="AU7" i="7"/>
  <c r="AT7" i="7"/>
  <c r="AS7" i="7"/>
  <c r="AR7" i="7"/>
  <c r="AQ7" i="7"/>
  <c r="AP7" i="7"/>
  <c r="AO7" i="7"/>
  <c r="DT6" i="7"/>
  <c r="DS6" i="7"/>
  <c r="DR6" i="7"/>
  <c r="DQ6" i="7"/>
  <c r="DP6" i="7"/>
  <c r="DO6" i="7"/>
  <c r="DN6" i="7"/>
  <c r="DM6" i="7"/>
  <c r="DL6" i="7"/>
  <c r="DK6" i="7"/>
  <c r="DJ6" i="7"/>
  <c r="DI6" i="7"/>
  <c r="DH6" i="7"/>
  <c r="DG6" i="7"/>
  <c r="DF6" i="7"/>
  <c r="DE6" i="7"/>
  <c r="DD6" i="7"/>
  <c r="DC6" i="7"/>
  <c r="DB6" i="7"/>
  <c r="DA6" i="7"/>
  <c r="CZ6" i="7"/>
  <c r="CY6" i="7"/>
  <c r="CX6" i="7"/>
  <c r="CW6" i="7"/>
  <c r="CV6" i="7"/>
  <c r="CU6" i="7"/>
  <c r="CT6" i="7"/>
  <c r="CS6" i="7"/>
  <c r="CR6" i="7"/>
  <c r="CQ6" i="7"/>
  <c r="CP6" i="7"/>
  <c r="CO6" i="7"/>
  <c r="CN6" i="7"/>
  <c r="CM6" i="7"/>
  <c r="CL6" i="7"/>
  <c r="CK6" i="7"/>
  <c r="CJ6" i="7"/>
  <c r="CI6" i="7"/>
  <c r="CH6" i="7"/>
  <c r="CG6" i="7"/>
  <c r="CF6" i="7"/>
  <c r="CE6" i="7"/>
  <c r="CD6" i="7"/>
  <c r="CC6" i="7"/>
  <c r="CB6" i="7"/>
  <c r="CA6" i="7"/>
  <c r="BZ6" i="7"/>
  <c r="BY6" i="7"/>
  <c r="BX6" i="7"/>
  <c r="BW6" i="7"/>
  <c r="BV6" i="7"/>
  <c r="BU6" i="7"/>
  <c r="BT6" i="7"/>
  <c r="BS6" i="7"/>
  <c r="BR6" i="7"/>
  <c r="BQ6" i="7"/>
  <c r="BP6" i="7"/>
  <c r="BO6" i="7"/>
  <c r="BN6" i="7"/>
  <c r="BM6" i="7"/>
  <c r="BL6" i="7"/>
  <c r="BK6" i="7"/>
  <c r="BJ6" i="7"/>
  <c r="BI6" i="7"/>
  <c r="BH6" i="7"/>
  <c r="BG6" i="7"/>
  <c r="BF6" i="7"/>
  <c r="BE6" i="7"/>
  <c r="BD6" i="7"/>
  <c r="BC6" i="7"/>
  <c r="BB6" i="7"/>
  <c r="BA6" i="7"/>
  <c r="AZ6" i="7"/>
  <c r="AY6" i="7"/>
  <c r="AX6" i="7"/>
  <c r="AW6" i="7"/>
  <c r="AV6" i="7"/>
  <c r="AU6" i="7"/>
  <c r="AT6" i="7"/>
  <c r="AS6" i="7"/>
  <c r="AR6" i="7"/>
  <c r="AQ6" i="7"/>
  <c r="AP6" i="7"/>
  <c r="AO6" i="7"/>
  <c r="DT5" i="7"/>
  <c r="DS5" i="7"/>
  <c r="DR5" i="7"/>
  <c r="DQ5" i="7"/>
  <c r="DP5" i="7"/>
  <c r="DO5" i="7"/>
  <c r="DN5" i="7"/>
  <c r="DM5" i="7"/>
  <c r="DL5" i="7"/>
  <c r="DK5" i="7"/>
  <c r="DJ5" i="7"/>
  <c r="DI5" i="7"/>
  <c r="DH5" i="7"/>
  <c r="DG5" i="7"/>
  <c r="DF5" i="7"/>
  <c r="DE5" i="7"/>
  <c r="DD5" i="7"/>
  <c r="DC5" i="7"/>
  <c r="DB5" i="7"/>
  <c r="DA5" i="7"/>
  <c r="CZ5" i="7"/>
  <c r="CY5" i="7"/>
  <c r="CX5" i="7"/>
  <c r="CW5" i="7"/>
  <c r="CV5" i="7"/>
  <c r="CU5" i="7"/>
  <c r="CT5" i="7"/>
  <c r="CS5" i="7"/>
  <c r="CR5" i="7"/>
  <c r="CQ5" i="7"/>
  <c r="CP5" i="7"/>
  <c r="CO5" i="7"/>
  <c r="CN5" i="7"/>
  <c r="CM5" i="7"/>
  <c r="CL5" i="7"/>
  <c r="CK5" i="7"/>
  <c r="CJ5" i="7"/>
  <c r="CI5" i="7"/>
  <c r="CH5" i="7"/>
  <c r="CG5" i="7"/>
  <c r="CF5" i="7"/>
  <c r="CE5" i="7"/>
  <c r="CD5" i="7"/>
  <c r="CC5" i="7"/>
  <c r="CB5" i="7"/>
  <c r="CA5" i="7"/>
  <c r="BZ5" i="7"/>
  <c r="BY5" i="7"/>
  <c r="BX5" i="7"/>
  <c r="BW5" i="7"/>
  <c r="BV5" i="7"/>
  <c r="BU5" i="7"/>
  <c r="BT5" i="7"/>
  <c r="BS5" i="7"/>
  <c r="BR5" i="7"/>
  <c r="BQ5" i="7"/>
  <c r="BP5" i="7"/>
  <c r="BO5" i="7"/>
  <c r="BN5" i="7"/>
  <c r="BM5" i="7"/>
  <c r="BL5" i="7"/>
  <c r="BK5" i="7"/>
  <c r="BJ5" i="7"/>
  <c r="BI5" i="7"/>
  <c r="BH5" i="7"/>
  <c r="BG5" i="7"/>
  <c r="BF5" i="7"/>
  <c r="BE5" i="7"/>
  <c r="BD5" i="7"/>
  <c r="BC5" i="7"/>
  <c r="BB5" i="7"/>
  <c r="BA5" i="7"/>
  <c r="AZ5" i="7"/>
  <c r="AY5" i="7"/>
  <c r="AX5" i="7"/>
  <c r="AW5" i="7"/>
  <c r="AV5" i="7"/>
  <c r="AU5" i="7"/>
  <c r="AT5" i="7"/>
  <c r="AS5" i="7"/>
  <c r="AR5" i="7"/>
  <c r="AQ5" i="7"/>
  <c r="AP5" i="7"/>
  <c r="AO5" i="7"/>
  <c r="DT4" i="7"/>
  <c r="DS4" i="7"/>
  <c r="DR4" i="7"/>
  <c r="DR59" i="7" s="1"/>
  <c r="DR62" i="7" s="1"/>
  <c r="DR72" i="7" s="1"/>
  <c r="DR73" i="7" s="1"/>
  <c r="DQ4" i="7"/>
  <c r="DQ59" i="7" s="1"/>
  <c r="DQ62" i="7" s="1"/>
  <c r="DQ72" i="7" s="1"/>
  <c r="DQ73" i="7" s="1"/>
  <c r="DP4" i="7"/>
  <c r="DP59" i="7" s="1"/>
  <c r="DP62" i="7" s="1"/>
  <c r="DP72" i="7" s="1"/>
  <c r="DP73" i="7" s="1"/>
  <c r="DO4" i="7"/>
  <c r="DO59" i="7" s="1"/>
  <c r="DO62" i="7" s="1"/>
  <c r="DO72" i="7" s="1"/>
  <c r="DO73" i="7" s="1"/>
  <c r="DN4" i="7"/>
  <c r="DM4" i="7"/>
  <c r="DL4" i="7"/>
  <c r="DK4" i="7"/>
  <c r="DJ4" i="7"/>
  <c r="DJ59" i="7" s="1"/>
  <c r="DJ62" i="7" s="1"/>
  <c r="DJ72" i="7" s="1"/>
  <c r="DJ73" i="7" s="1"/>
  <c r="DI4" i="7"/>
  <c r="DI59" i="7" s="1"/>
  <c r="DI62" i="7" s="1"/>
  <c r="DI72" i="7" s="1"/>
  <c r="DI73" i="7" s="1"/>
  <c r="DH4" i="7"/>
  <c r="DH59" i="7" s="1"/>
  <c r="DH62" i="7" s="1"/>
  <c r="DH72" i="7" s="1"/>
  <c r="DH73" i="7" s="1"/>
  <c r="DG4" i="7"/>
  <c r="DG59" i="7" s="1"/>
  <c r="DG62" i="7" s="1"/>
  <c r="DG72" i="7" s="1"/>
  <c r="DG73" i="7" s="1"/>
  <c r="DF4" i="7"/>
  <c r="DE4" i="7"/>
  <c r="DD4" i="7"/>
  <c r="DC4" i="7"/>
  <c r="DB4" i="7"/>
  <c r="DB59" i="7" s="1"/>
  <c r="DB62" i="7" s="1"/>
  <c r="DB72" i="7" s="1"/>
  <c r="DB73" i="7" s="1"/>
  <c r="DA4" i="7"/>
  <c r="DA59" i="7" s="1"/>
  <c r="DA62" i="7" s="1"/>
  <c r="DA72" i="7" s="1"/>
  <c r="DA73" i="7" s="1"/>
  <c r="CZ4" i="7"/>
  <c r="CZ59" i="7" s="1"/>
  <c r="CZ62" i="7" s="1"/>
  <c r="CZ72" i="7" s="1"/>
  <c r="CZ73" i="7" s="1"/>
  <c r="CY4" i="7"/>
  <c r="CY59" i="7" s="1"/>
  <c r="CY62" i="7" s="1"/>
  <c r="CY72" i="7" s="1"/>
  <c r="CY73" i="7" s="1"/>
  <c r="CX4" i="7"/>
  <c r="CW4" i="7"/>
  <c r="CV4" i="7"/>
  <c r="CU4" i="7"/>
  <c r="CT4" i="7"/>
  <c r="CT59" i="7" s="1"/>
  <c r="CT62" i="7" s="1"/>
  <c r="CT72" i="7" s="1"/>
  <c r="CT73" i="7" s="1"/>
  <c r="CS4" i="7"/>
  <c r="CS59" i="7" s="1"/>
  <c r="CS62" i="7" s="1"/>
  <c r="CS72" i="7" s="1"/>
  <c r="CS73" i="7" s="1"/>
  <c r="CR4" i="7"/>
  <c r="CR59" i="7" s="1"/>
  <c r="CR62" i="7" s="1"/>
  <c r="CR72" i="7" s="1"/>
  <c r="CR73" i="7" s="1"/>
  <c r="CQ4" i="7"/>
  <c r="CQ59" i="7" s="1"/>
  <c r="CQ62" i="7" s="1"/>
  <c r="CQ72" i="7" s="1"/>
  <c r="CQ73" i="7" s="1"/>
  <c r="CP4" i="7"/>
  <c r="CO4" i="7"/>
  <c r="CN4" i="7"/>
  <c r="CM4" i="7"/>
  <c r="CL4" i="7"/>
  <c r="CL59" i="7" s="1"/>
  <c r="CL62" i="7" s="1"/>
  <c r="CL72" i="7" s="1"/>
  <c r="CL73" i="7" s="1"/>
  <c r="CK4" i="7"/>
  <c r="CK59" i="7" s="1"/>
  <c r="CK62" i="7" s="1"/>
  <c r="CK72" i="7" s="1"/>
  <c r="CK73" i="7" s="1"/>
  <c r="CJ4" i="7"/>
  <c r="CJ59" i="7" s="1"/>
  <c r="CJ62" i="7" s="1"/>
  <c r="CJ72" i="7" s="1"/>
  <c r="CJ73" i="7" s="1"/>
  <c r="CI4" i="7"/>
  <c r="CI59" i="7" s="1"/>
  <c r="CI62" i="7" s="1"/>
  <c r="CI72" i="7" s="1"/>
  <c r="CI73" i="7" s="1"/>
  <c r="CH4" i="7"/>
  <c r="CG4" i="7"/>
  <c r="CF4" i="7"/>
  <c r="CE4" i="7"/>
  <c r="CD4" i="7"/>
  <c r="CD59" i="7" s="1"/>
  <c r="CD62" i="7" s="1"/>
  <c r="CD72" i="7" s="1"/>
  <c r="CD73" i="7" s="1"/>
  <c r="CC4" i="7"/>
  <c r="CC59" i="7" s="1"/>
  <c r="CC62" i="7" s="1"/>
  <c r="CC72" i="7" s="1"/>
  <c r="CC73" i="7" s="1"/>
  <c r="CB4" i="7"/>
  <c r="CB59" i="7" s="1"/>
  <c r="CB62" i="7" s="1"/>
  <c r="CB72" i="7" s="1"/>
  <c r="CB73" i="7" s="1"/>
  <c r="CA4" i="7"/>
  <c r="CA59" i="7" s="1"/>
  <c r="CA62" i="7" s="1"/>
  <c r="CA72" i="7" s="1"/>
  <c r="CA73" i="7" s="1"/>
  <c r="BZ4" i="7"/>
  <c r="BY4" i="7"/>
  <c r="BX4" i="7"/>
  <c r="BW4" i="7"/>
  <c r="BV4" i="7"/>
  <c r="BV59" i="7" s="1"/>
  <c r="BV62" i="7" s="1"/>
  <c r="BV72" i="7" s="1"/>
  <c r="BV73" i="7" s="1"/>
  <c r="BU4" i="7"/>
  <c r="BU57" i="7" s="1"/>
  <c r="BT4" i="7"/>
  <c r="BT57" i="7" s="1"/>
  <c r="BS4" i="7"/>
  <c r="BS57" i="7" s="1"/>
  <c r="BR4" i="7"/>
  <c r="BQ4" i="7"/>
  <c r="BP4" i="7"/>
  <c r="BO4" i="7"/>
  <c r="BN4" i="7"/>
  <c r="BN59" i="7" s="1"/>
  <c r="BN62" i="7" s="1"/>
  <c r="BN72" i="7" s="1"/>
  <c r="BN73" i="7" s="1"/>
  <c r="BM4" i="7"/>
  <c r="BM57" i="7" s="1"/>
  <c r="BL4" i="7"/>
  <c r="BL57" i="7" s="1"/>
  <c r="BK4" i="7"/>
  <c r="BK57" i="7" s="1"/>
  <c r="BJ4" i="7"/>
  <c r="BI4" i="7"/>
  <c r="BH4" i="7"/>
  <c r="BG4" i="7"/>
  <c r="BF4" i="7"/>
  <c r="BF59" i="7" s="1"/>
  <c r="BF62" i="7" s="1"/>
  <c r="BF72" i="7" s="1"/>
  <c r="BF73" i="7" s="1"/>
  <c r="BE4" i="7"/>
  <c r="BE57" i="7" s="1"/>
  <c r="BD4" i="7"/>
  <c r="BD57" i="7" s="1"/>
  <c r="BC4" i="7"/>
  <c r="BC57" i="7" s="1"/>
  <c r="BB4" i="7"/>
  <c r="BA4" i="7"/>
  <c r="AZ4" i="7"/>
  <c r="AY4" i="7"/>
  <c r="AX4" i="7"/>
  <c r="AX59" i="7" s="1"/>
  <c r="AX62" i="7" s="1"/>
  <c r="AX72" i="7" s="1"/>
  <c r="AX73" i="7" s="1"/>
  <c r="AW4" i="7"/>
  <c r="AW57" i="7" s="1"/>
  <c r="AV4" i="7"/>
  <c r="AV57" i="7" s="1"/>
  <c r="AU4" i="7"/>
  <c r="AU57" i="7" s="1"/>
  <c r="AT4" i="7"/>
  <c r="AS4" i="7"/>
  <c r="AR4" i="7"/>
  <c r="AQ4" i="7"/>
  <c r="AP4" i="7"/>
  <c r="AP59" i="7" s="1"/>
  <c r="AP62" i="7" s="1"/>
  <c r="AP72" i="7" s="1"/>
  <c r="AP73" i="7" s="1"/>
  <c r="AO4" i="7"/>
  <c r="AO57" i="7" s="1"/>
  <c r="DT1" i="7"/>
  <c r="DS1" i="7"/>
  <c r="DR1" i="7"/>
  <c r="DQ1" i="7"/>
  <c r="DP1" i="7"/>
  <c r="DO1" i="7"/>
  <c r="DN1" i="7"/>
  <c r="DM1" i="7"/>
  <c r="DL1" i="7"/>
  <c r="DK1" i="7"/>
  <c r="DJ1" i="7"/>
  <c r="DI1" i="7"/>
  <c r="DH1" i="7"/>
  <c r="DG1" i="7"/>
  <c r="DF1" i="7"/>
  <c r="DE1" i="7"/>
  <c r="DD1" i="7"/>
  <c r="DC1" i="7"/>
  <c r="DB1" i="7"/>
  <c r="DA1" i="7"/>
  <c r="CZ1" i="7"/>
  <c r="CY1" i="7"/>
  <c r="CX1" i="7"/>
  <c r="CW1" i="7"/>
  <c r="CV1" i="7"/>
  <c r="CU1" i="7"/>
  <c r="CT1" i="7"/>
  <c r="CS1" i="7"/>
  <c r="CR1" i="7"/>
  <c r="CQ1" i="7"/>
  <c r="CP1" i="7"/>
  <c r="CO1" i="7"/>
  <c r="CN1" i="7"/>
  <c r="CM1" i="7"/>
  <c r="CL1" i="7"/>
  <c r="CK1" i="7"/>
  <c r="CJ1" i="7"/>
  <c r="CI1" i="7"/>
  <c r="CH1" i="7"/>
  <c r="CG1" i="7"/>
  <c r="CF1" i="7"/>
  <c r="CE1" i="7"/>
  <c r="CD1" i="7"/>
  <c r="CC1" i="7"/>
  <c r="CB1" i="7"/>
  <c r="CA1" i="7"/>
  <c r="BZ1" i="7"/>
  <c r="BY1" i="7"/>
  <c r="BX1" i="7"/>
  <c r="BW1" i="7"/>
  <c r="BV1" i="7"/>
  <c r="BU1" i="7"/>
  <c r="BT1" i="7"/>
  <c r="BS1" i="7"/>
  <c r="BR1" i="7"/>
  <c r="BQ1" i="7"/>
  <c r="BP1" i="7"/>
  <c r="BO1" i="7"/>
  <c r="BN1" i="7"/>
  <c r="BM1" i="7"/>
  <c r="BL1" i="7"/>
  <c r="BK1" i="7"/>
  <c r="BJ1" i="7"/>
  <c r="BI1" i="7"/>
  <c r="BH1" i="7"/>
  <c r="BG1" i="7"/>
  <c r="BF1" i="7"/>
  <c r="BE1" i="7"/>
  <c r="BD1" i="7"/>
  <c r="BC1" i="7"/>
  <c r="BB1" i="7"/>
  <c r="BA1" i="7"/>
  <c r="AZ1" i="7"/>
  <c r="AY1" i="7"/>
  <c r="AX1" i="7"/>
  <c r="AW1" i="7"/>
  <c r="AV1" i="7"/>
  <c r="AU1" i="7"/>
  <c r="AT1" i="7"/>
  <c r="AS1" i="7"/>
  <c r="AR1" i="7"/>
  <c r="AQ1" i="7"/>
  <c r="AP1" i="7"/>
  <c r="AO1" i="7"/>
  <c r="AN15" i="9"/>
  <c r="AM15" i="9"/>
  <c r="AL15" i="9"/>
  <c r="AK15" i="9"/>
  <c r="AJ15" i="9"/>
  <c r="AI15" i="9"/>
  <c r="AH15" i="9"/>
  <c r="AG15" i="9"/>
  <c r="AF15" i="9"/>
  <c r="AE15" i="9"/>
  <c r="AD15" i="9"/>
  <c r="AC15" i="9"/>
  <c r="AB15" i="9"/>
  <c r="AA15" i="9"/>
  <c r="Z15" i="9"/>
  <c r="Y15" i="9"/>
  <c r="X15" i="9"/>
  <c r="W15" i="9"/>
  <c r="V15" i="9"/>
  <c r="U15" i="9"/>
  <c r="T15" i="9"/>
  <c r="S15" i="9"/>
  <c r="R15" i="9"/>
  <c r="Q15" i="9"/>
  <c r="P15" i="9"/>
  <c r="O15" i="9"/>
  <c r="N15" i="9"/>
  <c r="M15" i="9"/>
  <c r="L15" i="9"/>
  <c r="K15" i="9"/>
  <c r="J15" i="9"/>
  <c r="I15" i="9"/>
  <c r="H15" i="9"/>
  <c r="G15" i="9"/>
  <c r="F15" i="9"/>
  <c r="AN14" i="9"/>
  <c r="AM14" i="9"/>
  <c r="AL14" i="9"/>
  <c r="AK14" i="9"/>
  <c r="AJ14" i="9"/>
  <c r="AI14" i="9"/>
  <c r="AH14" i="9"/>
  <c r="AG14" i="9"/>
  <c r="AF14" i="9"/>
  <c r="AE14" i="9"/>
  <c r="AD14" i="9"/>
  <c r="AC14" i="9"/>
  <c r="AB14" i="9"/>
  <c r="AA14" i="9"/>
  <c r="Z14" i="9"/>
  <c r="Y14" i="9"/>
  <c r="X14" i="9"/>
  <c r="W14" i="9"/>
  <c r="V14" i="9"/>
  <c r="U14" i="9"/>
  <c r="T14" i="9"/>
  <c r="S14" i="9"/>
  <c r="R14" i="9"/>
  <c r="Q14" i="9"/>
  <c r="P14" i="9"/>
  <c r="O14" i="9"/>
  <c r="N14" i="9"/>
  <c r="M14" i="9"/>
  <c r="L14" i="9"/>
  <c r="K14" i="9"/>
  <c r="J14" i="9"/>
  <c r="I14" i="9"/>
  <c r="H14" i="9"/>
  <c r="G14" i="9"/>
  <c r="F14" i="9"/>
  <c r="AN13" i="9"/>
  <c r="AM13" i="9"/>
  <c r="AL13" i="9"/>
  <c r="AK13" i="9"/>
  <c r="AJ13" i="9"/>
  <c r="AI13" i="9"/>
  <c r="AH13" i="9"/>
  <c r="AG13" i="9"/>
  <c r="AF13" i="9"/>
  <c r="AE13" i="9"/>
  <c r="AD13" i="9"/>
  <c r="AC13" i="9"/>
  <c r="AB13" i="9"/>
  <c r="AA13" i="9"/>
  <c r="Z13" i="9"/>
  <c r="Y13" i="9"/>
  <c r="X13" i="9"/>
  <c r="W13" i="9"/>
  <c r="V13" i="9"/>
  <c r="U13" i="9"/>
  <c r="T13" i="9"/>
  <c r="S13" i="9"/>
  <c r="R13" i="9"/>
  <c r="Q13" i="9"/>
  <c r="P13" i="9"/>
  <c r="O13" i="9"/>
  <c r="N13" i="9"/>
  <c r="M13" i="9"/>
  <c r="L13" i="9"/>
  <c r="K13" i="9"/>
  <c r="J13" i="9"/>
  <c r="I13" i="9"/>
  <c r="H13" i="9"/>
  <c r="G13" i="9"/>
  <c r="F13" i="9"/>
  <c r="AN12" i="9"/>
  <c r="AM12" i="9"/>
  <c r="AL12" i="9"/>
  <c r="AK12" i="9"/>
  <c r="AJ12" i="9"/>
  <c r="AI12" i="9"/>
  <c r="AH12" i="9"/>
  <c r="AG12" i="9"/>
  <c r="AF12" i="9"/>
  <c r="AE12" i="9"/>
  <c r="AD12" i="9"/>
  <c r="AC12" i="9"/>
  <c r="AB12" i="9"/>
  <c r="AA12" i="9"/>
  <c r="Z12" i="9"/>
  <c r="Y12" i="9"/>
  <c r="X12" i="9"/>
  <c r="W12" i="9"/>
  <c r="V12" i="9"/>
  <c r="U12" i="9"/>
  <c r="T12" i="9"/>
  <c r="S12" i="9"/>
  <c r="R12" i="9"/>
  <c r="Q12" i="9"/>
  <c r="P12" i="9"/>
  <c r="O12" i="9"/>
  <c r="N12" i="9"/>
  <c r="M12" i="9"/>
  <c r="L12" i="9"/>
  <c r="K12" i="9"/>
  <c r="J12" i="9"/>
  <c r="I12" i="9"/>
  <c r="H12" i="9"/>
  <c r="G12" i="9"/>
  <c r="F12" i="9"/>
  <c r="AN11" i="9"/>
  <c r="AM11" i="9"/>
  <c r="AL11" i="9"/>
  <c r="AK11" i="9"/>
  <c r="AJ11" i="9"/>
  <c r="AI11" i="9"/>
  <c r="AH11" i="9"/>
  <c r="AG11" i="9"/>
  <c r="AF11" i="9"/>
  <c r="AE11" i="9"/>
  <c r="AD11" i="9"/>
  <c r="AC11" i="9"/>
  <c r="AB11" i="9"/>
  <c r="AA11" i="9"/>
  <c r="Z11" i="9"/>
  <c r="Y11" i="9"/>
  <c r="X11" i="9"/>
  <c r="W11" i="9"/>
  <c r="V11" i="9"/>
  <c r="U11" i="9"/>
  <c r="T11" i="9"/>
  <c r="S11" i="9"/>
  <c r="R11" i="9"/>
  <c r="Q11" i="9"/>
  <c r="P11" i="9"/>
  <c r="O11" i="9"/>
  <c r="N11" i="9"/>
  <c r="M11" i="9"/>
  <c r="L11" i="9"/>
  <c r="K11" i="9"/>
  <c r="J11" i="9"/>
  <c r="I11" i="9"/>
  <c r="H11" i="9"/>
  <c r="G11" i="9"/>
  <c r="F11" i="9"/>
  <c r="AN10" i="9"/>
  <c r="AM10" i="9"/>
  <c r="AL10" i="9"/>
  <c r="AK10" i="9"/>
  <c r="AJ10" i="9"/>
  <c r="AI10" i="9"/>
  <c r="AH10" i="9"/>
  <c r="AG10" i="9"/>
  <c r="AF10" i="9"/>
  <c r="AE10" i="9"/>
  <c r="AD10" i="9"/>
  <c r="AC10" i="9"/>
  <c r="AB10" i="9"/>
  <c r="AA10" i="9"/>
  <c r="Z10" i="9"/>
  <c r="Y10" i="9"/>
  <c r="X10" i="9"/>
  <c r="W10" i="9"/>
  <c r="V10" i="9"/>
  <c r="U10" i="9"/>
  <c r="T10" i="9"/>
  <c r="S10" i="9"/>
  <c r="R10" i="9"/>
  <c r="Q10" i="9"/>
  <c r="P10" i="9"/>
  <c r="O10" i="9"/>
  <c r="N10" i="9"/>
  <c r="M10" i="9"/>
  <c r="L10" i="9"/>
  <c r="K10" i="9"/>
  <c r="J10" i="9"/>
  <c r="I10" i="9"/>
  <c r="H10" i="9"/>
  <c r="G10" i="9"/>
  <c r="F10" i="9"/>
  <c r="AN9" i="9"/>
  <c r="AM9" i="9"/>
  <c r="AL9" i="9"/>
  <c r="AK9" i="9"/>
  <c r="AJ9" i="9"/>
  <c r="AI9" i="9"/>
  <c r="AH9" i="9"/>
  <c r="AG9" i="9"/>
  <c r="AF9" i="9"/>
  <c r="AE9" i="9"/>
  <c r="AD9" i="9"/>
  <c r="AC9" i="9"/>
  <c r="AB9" i="9"/>
  <c r="AA9" i="9"/>
  <c r="Z9" i="9"/>
  <c r="Y9" i="9"/>
  <c r="X9" i="9"/>
  <c r="W9" i="9"/>
  <c r="V9" i="9"/>
  <c r="U9" i="9"/>
  <c r="T9" i="9"/>
  <c r="S9" i="9"/>
  <c r="R9" i="9"/>
  <c r="Q9" i="9"/>
  <c r="P9" i="9"/>
  <c r="O9" i="9"/>
  <c r="N9" i="9"/>
  <c r="M9" i="9"/>
  <c r="L9" i="9"/>
  <c r="K9" i="9"/>
  <c r="J9" i="9"/>
  <c r="I9" i="9"/>
  <c r="H9" i="9"/>
  <c r="G9" i="9"/>
  <c r="F9" i="9"/>
  <c r="AN8" i="9"/>
  <c r="AM8" i="9"/>
  <c r="AL8" i="9"/>
  <c r="AK8" i="9"/>
  <c r="AJ8" i="9"/>
  <c r="AI8" i="9"/>
  <c r="AH8" i="9"/>
  <c r="AG8" i="9"/>
  <c r="AF8" i="9"/>
  <c r="AE8" i="9"/>
  <c r="AD8" i="9"/>
  <c r="AC8" i="9"/>
  <c r="AB8" i="9"/>
  <c r="AA8" i="9"/>
  <c r="Z8" i="9"/>
  <c r="Y8" i="9"/>
  <c r="X8" i="9"/>
  <c r="W8" i="9"/>
  <c r="V8" i="9"/>
  <c r="U8" i="9"/>
  <c r="T8" i="9"/>
  <c r="S8" i="9"/>
  <c r="R8" i="9"/>
  <c r="Q8" i="9"/>
  <c r="P8" i="9"/>
  <c r="O8" i="9"/>
  <c r="N8" i="9"/>
  <c r="M8" i="9"/>
  <c r="L8" i="9"/>
  <c r="K8" i="9"/>
  <c r="J8" i="9"/>
  <c r="I8" i="9"/>
  <c r="H8" i="9"/>
  <c r="G8" i="9"/>
  <c r="F8" i="9"/>
  <c r="AN7" i="9"/>
  <c r="AM7" i="9"/>
  <c r="AL7" i="9"/>
  <c r="AK7" i="9"/>
  <c r="AJ7" i="9"/>
  <c r="AI7" i="9"/>
  <c r="AH7" i="9"/>
  <c r="AG7" i="9"/>
  <c r="AF7" i="9"/>
  <c r="AE7" i="9"/>
  <c r="AD7" i="9"/>
  <c r="AC7" i="9"/>
  <c r="AB7" i="9"/>
  <c r="AA7" i="9"/>
  <c r="Z7" i="9"/>
  <c r="Y7" i="9"/>
  <c r="X7" i="9"/>
  <c r="W7" i="9"/>
  <c r="V7" i="9"/>
  <c r="U7" i="9"/>
  <c r="T7" i="9"/>
  <c r="S7" i="9"/>
  <c r="R7" i="9"/>
  <c r="Q7" i="9"/>
  <c r="P7" i="9"/>
  <c r="O7" i="9"/>
  <c r="N7" i="9"/>
  <c r="M7" i="9"/>
  <c r="L7" i="9"/>
  <c r="K7" i="9"/>
  <c r="J7" i="9"/>
  <c r="I7" i="9"/>
  <c r="H7" i="9"/>
  <c r="G7" i="9"/>
  <c r="F7" i="9"/>
  <c r="AN6" i="9"/>
  <c r="AM6" i="9"/>
  <c r="AL6" i="9"/>
  <c r="AK6" i="9"/>
  <c r="AJ6" i="9"/>
  <c r="AI6" i="9"/>
  <c r="AH6" i="9"/>
  <c r="AG6" i="9"/>
  <c r="AF6" i="9"/>
  <c r="AE6" i="9"/>
  <c r="AD6" i="9"/>
  <c r="AC6" i="9"/>
  <c r="AB6" i="9"/>
  <c r="AA6" i="9"/>
  <c r="Z6" i="9"/>
  <c r="Y6" i="9"/>
  <c r="X6" i="9"/>
  <c r="W6" i="9"/>
  <c r="V6" i="9"/>
  <c r="U6" i="9"/>
  <c r="T6" i="9"/>
  <c r="S6" i="9"/>
  <c r="R6" i="9"/>
  <c r="Q6" i="9"/>
  <c r="P6" i="9"/>
  <c r="O6" i="9"/>
  <c r="N6" i="9"/>
  <c r="M6" i="9"/>
  <c r="L6" i="9"/>
  <c r="K6" i="9"/>
  <c r="J6" i="9"/>
  <c r="I6" i="9"/>
  <c r="H6" i="9"/>
  <c r="G6" i="9"/>
  <c r="F6" i="9"/>
  <c r="AN5" i="9"/>
  <c r="AM5" i="9"/>
  <c r="AL5" i="9"/>
  <c r="AK5" i="9"/>
  <c r="AJ5" i="9"/>
  <c r="AI5" i="9"/>
  <c r="AH5" i="9"/>
  <c r="AG5" i="9"/>
  <c r="AF5" i="9"/>
  <c r="AE5" i="9"/>
  <c r="AD5" i="9"/>
  <c r="AC5" i="9"/>
  <c r="AB5" i="9"/>
  <c r="AA5" i="9"/>
  <c r="Z5" i="9"/>
  <c r="Y5" i="9"/>
  <c r="X5" i="9"/>
  <c r="W5" i="9"/>
  <c r="V5" i="9"/>
  <c r="U5" i="9"/>
  <c r="T5" i="9"/>
  <c r="S5" i="9"/>
  <c r="R5" i="9"/>
  <c r="Q5" i="9"/>
  <c r="P5" i="9"/>
  <c r="O5" i="9"/>
  <c r="N5" i="9"/>
  <c r="M5" i="9"/>
  <c r="L5" i="9"/>
  <c r="K5" i="9"/>
  <c r="J5" i="9"/>
  <c r="I5" i="9"/>
  <c r="H5" i="9"/>
  <c r="G5" i="9"/>
  <c r="AN4" i="9"/>
  <c r="AM4" i="9"/>
  <c r="AL4" i="9"/>
  <c r="AK4" i="9"/>
  <c r="AJ4" i="9"/>
  <c r="AI4" i="9"/>
  <c r="AH4" i="9"/>
  <c r="AG4" i="9"/>
  <c r="AF4" i="9"/>
  <c r="AE4" i="9"/>
  <c r="AD4" i="9"/>
  <c r="AC4" i="9"/>
  <c r="AB4" i="9"/>
  <c r="AA4" i="9"/>
  <c r="Z4" i="9"/>
  <c r="Y4" i="9"/>
  <c r="X4" i="9"/>
  <c r="W4" i="9"/>
  <c r="V4" i="9"/>
  <c r="U4" i="9"/>
  <c r="T4" i="9"/>
  <c r="S4" i="9"/>
  <c r="R4" i="9"/>
  <c r="Q4" i="9"/>
  <c r="P4" i="9"/>
  <c r="O4" i="9"/>
  <c r="N4" i="9"/>
  <c r="M4" i="9"/>
  <c r="L4" i="9"/>
  <c r="K4" i="9"/>
  <c r="J4" i="9"/>
  <c r="I4" i="9"/>
  <c r="H4" i="9"/>
  <c r="G4" i="9"/>
  <c r="F4" i="9"/>
  <c r="AN3" i="9"/>
  <c r="AM3" i="9"/>
  <c r="AL3" i="9"/>
  <c r="AK3" i="9"/>
  <c r="AJ3" i="9"/>
  <c r="AI3" i="9"/>
  <c r="AH3" i="9"/>
  <c r="AG3" i="9"/>
  <c r="AF3" i="9"/>
  <c r="AE3" i="9"/>
  <c r="AD3" i="9"/>
  <c r="AC3" i="9"/>
  <c r="AB3" i="9"/>
  <c r="AA3" i="9"/>
  <c r="Z3" i="9"/>
  <c r="Y3" i="9"/>
  <c r="X3" i="9"/>
  <c r="W3" i="9"/>
  <c r="V3" i="9"/>
  <c r="U3" i="9"/>
  <c r="T3" i="9"/>
  <c r="S3" i="9"/>
  <c r="R3" i="9"/>
  <c r="Q3" i="9"/>
  <c r="P3" i="9"/>
  <c r="O3" i="9"/>
  <c r="N3" i="9"/>
  <c r="M3" i="9"/>
  <c r="L3" i="9"/>
  <c r="K3" i="9"/>
  <c r="J3" i="9"/>
  <c r="I3" i="9"/>
  <c r="H3" i="9"/>
  <c r="G3" i="9"/>
  <c r="F3" i="9"/>
  <c r="AN1" i="9"/>
  <c r="AM1" i="9"/>
  <c r="AL1" i="9"/>
  <c r="AK1" i="9"/>
  <c r="AJ1" i="9"/>
  <c r="AI1" i="9"/>
  <c r="AH1" i="9"/>
  <c r="AG1" i="9"/>
  <c r="AF1" i="9"/>
  <c r="AE1" i="9"/>
  <c r="AD1" i="9"/>
  <c r="AC1" i="9"/>
  <c r="AB1" i="9"/>
  <c r="AA1" i="9"/>
  <c r="Z1" i="9"/>
  <c r="Y1" i="9"/>
  <c r="X1" i="9"/>
  <c r="W1" i="9"/>
  <c r="V1" i="9"/>
  <c r="U1" i="9"/>
  <c r="T1" i="9"/>
  <c r="S1" i="9"/>
  <c r="R1" i="9"/>
  <c r="Q1" i="9"/>
  <c r="P1" i="9"/>
  <c r="O1" i="9"/>
  <c r="N1" i="9"/>
  <c r="M1" i="9"/>
  <c r="L1" i="9"/>
  <c r="K1" i="9"/>
  <c r="J1" i="9"/>
  <c r="I1" i="9"/>
  <c r="H1" i="9"/>
  <c r="G1" i="9"/>
  <c r="F1" i="9"/>
  <c r="E1" i="9"/>
  <c r="AN19" i="8"/>
  <c r="AM19" i="8"/>
  <c r="AL19" i="8"/>
  <c r="AK19" i="8"/>
  <c r="AJ19" i="8"/>
  <c r="AI19" i="8"/>
  <c r="AH19" i="8"/>
  <c r="AG19" i="8"/>
  <c r="AF19" i="8"/>
  <c r="AE19" i="8"/>
  <c r="AD19" i="8"/>
  <c r="AC19" i="8"/>
  <c r="AB19" i="8"/>
  <c r="AA19" i="8"/>
  <c r="Z19" i="8"/>
  <c r="Y19" i="8"/>
  <c r="X19" i="8"/>
  <c r="W19" i="8"/>
  <c r="V19" i="8"/>
  <c r="U19" i="8"/>
  <c r="T19" i="8"/>
  <c r="S19" i="8"/>
  <c r="R19" i="8"/>
  <c r="Q19" i="8"/>
  <c r="P19" i="8"/>
  <c r="O19" i="8"/>
  <c r="N19" i="8"/>
  <c r="M19" i="8"/>
  <c r="L19" i="8"/>
  <c r="K19" i="8"/>
  <c r="J19" i="8"/>
  <c r="I19" i="8"/>
  <c r="H19" i="8"/>
  <c r="G19" i="8"/>
  <c r="F19" i="8"/>
  <c r="AN18" i="8"/>
  <c r="AM18" i="8"/>
  <c r="AL18" i="8"/>
  <c r="AK18" i="8"/>
  <c r="AJ18" i="8"/>
  <c r="AI18" i="8"/>
  <c r="AH18" i="8"/>
  <c r="AG18" i="8"/>
  <c r="AF18" i="8"/>
  <c r="AE18" i="8"/>
  <c r="AD18" i="8"/>
  <c r="AC18" i="8"/>
  <c r="AB18" i="8"/>
  <c r="AA18" i="8"/>
  <c r="Z18" i="8"/>
  <c r="Y18" i="8"/>
  <c r="X18" i="8"/>
  <c r="W18" i="8"/>
  <c r="V18" i="8"/>
  <c r="U18" i="8"/>
  <c r="T18" i="8"/>
  <c r="S18" i="8"/>
  <c r="R18" i="8"/>
  <c r="Q18" i="8"/>
  <c r="P18" i="8"/>
  <c r="O18" i="8"/>
  <c r="N18" i="8"/>
  <c r="M18" i="8"/>
  <c r="L18" i="8"/>
  <c r="K18" i="8"/>
  <c r="J18" i="8"/>
  <c r="I18" i="8"/>
  <c r="H18" i="8"/>
  <c r="G18" i="8"/>
  <c r="F18" i="8"/>
  <c r="E18" i="8"/>
  <c r="AN17" i="8"/>
  <c r="AM17" i="8"/>
  <c r="AL17" i="8"/>
  <c r="AK17" i="8"/>
  <c r="AJ17" i="8"/>
  <c r="AI17" i="8"/>
  <c r="AH17" i="8"/>
  <c r="AG17" i="8"/>
  <c r="AF17" i="8"/>
  <c r="AE17" i="8"/>
  <c r="AD17" i="8"/>
  <c r="AC17" i="8"/>
  <c r="AB17" i="8"/>
  <c r="AA17" i="8"/>
  <c r="Z17" i="8"/>
  <c r="Y17" i="8"/>
  <c r="X17" i="8"/>
  <c r="W17" i="8"/>
  <c r="V17" i="8"/>
  <c r="U17" i="8"/>
  <c r="T17" i="8"/>
  <c r="S17" i="8"/>
  <c r="R17" i="8"/>
  <c r="Q17" i="8"/>
  <c r="P17" i="8"/>
  <c r="O17" i="8"/>
  <c r="N17" i="8"/>
  <c r="M17" i="8"/>
  <c r="L17" i="8"/>
  <c r="K17" i="8"/>
  <c r="J17" i="8"/>
  <c r="I17" i="8"/>
  <c r="H17" i="8"/>
  <c r="G17" i="8"/>
  <c r="F17" i="8"/>
  <c r="AN14" i="8"/>
  <c r="AM14" i="8"/>
  <c r="AL14" i="8"/>
  <c r="AK14" i="8"/>
  <c r="AJ14" i="8"/>
  <c r="AI14" i="8"/>
  <c r="AH14" i="8"/>
  <c r="AG14" i="8"/>
  <c r="AF14" i="8"/>
  <c r="AE14" i="8"/>
  <c r="AD14" i="8"/>
  <c r="AC14" i="8"/>
  <c r="AB14" i="8"/>
  <c r="AA14" i="8"/>
  <c r="Z14" i="8"/>
  <c r="Y14" i="8"/>
  <c r="X14" i="8"/>
  <c r="W14" i="8"/>
  <c r="V14" i="8"/>
  <c r="U14" i="8"/>
  <c r="T14" i="8"/>
  <c r="S14" i="8"/>
  <c r="R14" i="8"/>
  <c r="Q14" i="8"/>
  <c r="P14" i="8"/>
  <c r="O14" i="8"/>
  <c r="N14" i="8"/>
  <c r="M14" i="8"/>
  <c r="L14" i="8"/>
  <c r="K14" i="8"/>
  <c r="J14" i="8"/>
  <c r="I14" i="8"/>
  <c r="H14" i="8"/>
  <c r="G14" i="8"/>
  <c r="F14" i="8"/>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L13" i="8"/>
  <c r="K13" i="8"/>
  <c r="J13" i="8"/>
  <c r="I13" i="8"/>
  <c r="H13" i="8"/>
  <c r="G13" i="8"/>
  <c r="F13" i="8"/>
  <c r="AN12" i="8"/>
  <c r="AM12" i="8"/>
  <c r="AL12" i="8"/>
  <c r="AK12" i="8"/>
  <c r="AJ12" i="8"/>
  <c r="AI12" i="8"/>
  <c r="AH12" i="8"/>
  <c r="AG12" i="8"/>
  <c r="AF12" i="8"/>
  <c r="AE12" i="8"/>
  <c r="AD12" i="8"/>
  <c r="AC12" i="8"/>
  <c r="AB12" i="8"/>
  <c r="AA12" i="8"/>
  <c r="Z12" i="8"/>
  <c r="Y12" i="8"/>
  <c r="X12" i="8"/>
  <c r="W12" i="8"/>
  <c r="V12" i="8"/>
  <c r="U12" i="8"/>
  <c r="T12" i="8"/>
  <c r="S12" i="8"/>
  <c r="R12" i="8"/>
  <c r="Q12" i="8"/>
  <c r="P12" i="8"/>
  <c r="O12" i="8"/>
  <c r="N12" i="8"/>
  <c r="M12" i="8"/>
  <c r="L12" i="8"/>
  <c r="K12" i="8"/>
  <c r="J12" i="8"/>
  <c r="I12" i="8"/>
  <c r="H12" i="8"/>
  <c r="G12" i="8"/>
  <c r="F12" i="8"/>
  <c r="AN10" i="8"/>
  <c r="AM10" i="8"/>
  <c r="AL10" i="8"/>
  <c r="AK10" i="8"/>
  <c r="AJ10" i="8"/>
  <c r="AI10" i="8"/>
  <c r="AH10" i="8"/>
  <c r="AG10" i="8"/>
  <c r="AF10" i="8"/>
  <c r="AE10" i="8"/>
  <c r="AD10" i="8"/>
  <c r="AC10" i="8"/>
  <c r="AB10" i="8"/>
  <c r="AA10" i="8"/>
  <c r="Z10" i="8"/>
  <c r="Y10" i="8"/>
  <c r="X10" i="8"/>
  <c r="W10" i="8"/>
  <c r="V10" i="8"/>
  <c r="U10" i="8"/>
  <c r="T10" i="8"/>
  <c r="S10" i="8"/>
  <c r="R10" i="8"/>
  <c r="Q10" i="8"/>
  <c r="P10" i="8"/>
  <c r="O10" i="8"/>
  <c r="N10" i="8"/>
  <c r="M10" i="8"/>
  <c r="L10" i="8"/>
  <c r="K10" i="8"/>
  <c r="J10" i="8"/>
  <c r="I10" i="8"/>
  <c r="H10" i="8"/>
  <c r="G10" i="8"/>
  <c r="F10" i="8"/>
  <c r="AN9" i="8"/>
  <c r="AM9" i="8"/>
  <c r="AL9" i="8"/>
  <c r="AK9" i="8"/>
  <c r="AJ9" i="8"/>
  <c r="AI9" i="8"/>
  <c r="AH9" i="8"/>
  <c r="AG9" i="8"/>
  <c r="AF9" i="8"/>
  <c r="AE9" i="8"/>
  <c r="AD9" i="8"/>
  <c r="AC9" i="8"/>
  <c r="AB9" i="8"/>
  <c r="AA9" i="8"/>
  <c r="Z9" i="8"/>
  <c r="Y9" i="8"/>
  <c r="X9" i="8"/>
  <c r="W9" i="8"/>
  <c r="V9" i="8"/>
  <c r="U9" i="8"/>
  <c r="T9" i="8"/>
  <c r="S9" i="8"/>
  <c r="R9" i="8"/>
  <c r="Q9" i="8"/>
  <c r="P9" i="8"/>
  <c r="O9" i="8"/>
  <c r="N9" i="8"/>
  <c r="M9" i="8"/>
  <c r="L9" i="8"/>
  <c r="K9" i="8"/>
  <c r="J9" i="8"/>
  <c r="I9" i="8"/>
  <c r="H9" i="8"/>
  <c r="G9" i="8"/>
  <c r="F9" i="8"/>
  <c r="AN7" i="8"/>
  <c r="AM7" i="8"/>
  <c r="AL7" i="8"/>
  <c r="AK7" i="8"/>
  <c r="AJ7" i="8"/>
  <c r="AI7" i="8"/>
  <c r="AH7" i="8"/>
  <c r="AG7" i="8"/>
  <c r="AF7" i="8"/>
  <c r="AE7" i="8"/>
  <c r="AD7" i="8"/>
  <c r="AC7" i="8"/>
  <c r="AB7" i="8"/>
  <c r="AA7" i="8"/>
  <c r="Z7" i="8"/>
  <c r="Y7" i="8"/>
  <c r="X7" i="8"/>
  <c r="W7" i="8"/>
  <c r="V7" i="8"/>
  <c r="U7" i="8"/>
  <c r="T7" i="8"/>
  <c r="S7" i="8"/>
  <c r="R7" i="8"/>
  <c r="Q7" i="8"/>
  <c r="P7" i="8"/>
  <c r="O7" i="8"/>
  <c r="N7" i="8"/>
  <c r="M7" i="8"/>
  <c r="L7" i="8"/>
  <c r="K7" i="8"/>
  <c r="J7" i="8"/>
  <c r="I7" i="8"/>
  <c r="H7" i="8"/>
  <c r="G7" i="8"/>
  <c r="F7" i="8"/>
  <c r="E7" i="8"/>
  <c r="AN6" i="8"/>
  <c r="AM6" i="8"/>
  <c r="AL6" i="8"/>
  <c r="AK6" i="8"/>
  <c r="AJ6" i="8"/>
  <c r="AI6" i="8"/>
  <c r="AH6" i="8"/>
  <c r="AG6" i="8"/>
  <c r="AF6" i="8"/>
  <c r="AE6" i="8"/>
  <c r="AD6" i="8"/>
  <c r="AC6" i="8"/>
  <c r="AB6" i="8"/>
  <c r="AA6" i="8"/>
  <c r="Z6" i="8"/>
  <c r="Y6" i="8"/>
  <c r="X6" i="8"/>
  <c r="W6" i="8"/>
  <c r="V6" i="8"/>
  <c r="U6" i="8"/>
  <c r="T6" i="8"/>
  <c r="S6" i="8"/>
  <c r="R6" i="8"/>
  <c r="Q6" i="8"/>
  <c r="P6" i="8"/>
  <c r="O6" i="8"/>
  <c r="N6" i="8"/>
  <c r="M6" i="8"/>
  <c r="L6" i="8"/>
  <c r="K6" i="8"/>
  <c r="J6" i="8"/>
  <c r="I6" i="8"/>
  <c r="H6" i="8"/>
  <c r="G6" i="8"/>
  <c r="F6" i="8"/>
  <c r="E6" i="8"/>
  <c r="AN5" i="8"/>
  <c r="AM5" i="8"/>
  <c r="AL5" i="8"/>
  <c r="AK5" i="8"/>
  <c r="AJ5" i="8"/>
  <c r="AI5" i="8"/>
  <c r="AH5" i="8"/>
  <c r="AG5" i="8"/>
  <c r="AF5" i="8"/>
  <c r="AE5" i="8"/>
  <c r="AD5" i="8"/>
  <c r="AC5" i="8"/>
  <c r="AB5" i="8"/>
  <c r="AA5" i="8"/>
  <c r="Z5" i="8"/>
  <c r="Y5" i="8"/>
  <c r="X5" i="8"/>
  <c r="W5" i="8"/>
  <c r="V5" i="8"/>
  <c r="U5" i="8"/>
  <c r="T5" i="8"/>
  <c r="S5" i="8"/>
  <c r="R5" i="8"/>
  <c r="Q5" i="8"/>
  <c r="P5" i="8"/>
  <c r="O5" i="8"/>
  <c r="N5" i="8"/>
  <c r="M5" i="8"/>
  <c r="L5" i="8"/>
  <c r="K5" i="8"/>
  <c r="J5" i="8"/>
  <c r="I5" i="8"/>
  <c r="H5" i="8"/>
  <c r="G5" i="8"/>
  <c r="F5" i="8"/>
  <c r="E5" i="8"/>
  <c r="AN4" i="8"/>
  <c r="AM4" i="8"/>
  <c r="AL4" i="8"/>
  <c r="AK4" i="8"/>
  <c r="AJ4" i="8"/>
  <c r="AI4" i="8"/>
  <c r="AH4" i="8"/>
  <c r="AG4" i="8"/>
  <c r="AF4" i="8"/>
  <c r="AE4" i="8"/>
  <c r="AD4" i="8"/>
  <c r="AC4" i="8"/>
  <c r="AB4" i="8"/>
  <c r="AA4" i="8"/>
  <c r="Z4" i="8"/>
  <c r="Y4" i="8"/>
  <c r="X4" i="8"/>
  <c r="W4" i="8"/>
  <c r="V4" i="8"/>
  <c r="U4" i="8"/>
  <c r="T4" i="8"/>
  <c r="S4" i="8"/>
  <c r="R4" i="8"/>
  <c r="Q4" i="8"/>
  <c r="P4" i="8"/>
  <c r="O4" i="8"/>
  <c r="N4" i="8"/>
  <c r="M4" i="8"/>
  <c r="L4" i="8"/>
  <c r="K4" i="8"/>
  <c r="J4" i="8"/>
  <c r="I4" i="8"/>
  <c r="H4" i="8"/>
  <c r="G4" i="8"/>
  <c r="F4" i="8"/>
  <c r="E4" i="8"/>
  <c r="AN3" i="8"/>
  <c r="AM3" i="8"/>
  <c r="AL3" i="8"/>
  <c r="AK3" i="8"/>
  <c r="AJ3" i="8"/>
  <c r="AI3" i="8"/>
  <c r="AH3" i="8"/>
  <c r="AG3" i="8"/>
  <c r="AF3" i="8"/>
  <c r="AE3" i="8"/>
  <c r="AD3" i="8"/>
  <c r="AC3" i="8"/>
  <c r="AB3" i="8"/>
  <c r="AA3" i="8"/>
  <c r="Z3" i="8"/>
  <c r="Y3" i="8"/>
  <c r="X3" i="8"/>
  <c r="W3" i="8"/>
  <c r="V3" i="8"/>
  <c r="U3" i="8"/>
  <c r="T3" i="8"/>
  <c r="S3" i="8"/>
  <c r="R3" i="8"/>
  <c r="Q3" i="8"/>
  <c r="P3" i="8"/>
  <c r="O3" i="8"/>
  <c r="N3" i="8"/>
  <c r="M3" i="8"/>
  <c r="L3" i="8"/>
  <c r="K3" i="8"/>
  <c r="J3" i="8"/>
  <c r="I3" i="8"/>
  <c r="H3" i="8"/>
  <c r="G3" i="8"/>
  <c r="F3" i="8"/>
  <c r="AN1" i="8"/>
  <c r="AM1" i="8"/>
  <c r="AL1" i="8"/>
  <c r="AK1" i="8"/>
  <c r="AJ1" i="8"/>
  <c r="AI1" i="8"/>
  <c r="AH1" i="8"/>
  <c r="AG1" i="8"/>
  <c r="AF1" i="8"/>
  <c r="AE1" i="8"/>
  <c r="AD1" i="8"/>
  <c r="AC1" i="8"/>
  <c r="AB1" i="8"/>
  <c r="AA1" i="8"/>
  <c r="Z1" i="8"/>
  <c r="Y1" i="8"/>
  <c r="X1" i="8"/>
  <c r="W1" i="8"/>
  <c r="V1" i="8"/>
  <c r="U1" i="8"/>
  <c r="T1" i="8"/>
  <c r="S1" i="8"/>
  <c r="R1" i="8"/>
  <c r="Q1" i="8"/>
  <c r="P1" i="8"/>
  <c r="O1" i="8"/>
  <c r="N1" i="8"/>
  <c r="M1" i="8"/>
  <c r="L1" i="8"/>
  <c r="K1" i="8"/>
  <c r="J1" i="8"/>
  <c r="I1" i="8"/>
  <c r="H1" i="8"/>
  <c r="G1" i="8"/>
  <c r="F1" i="8"/>
  <c r="E1" i="8"/>
  <c r="AN96" i="7"/>
  <c r="AM96" i="7"/>
  <c r="AL96" i="7"/>
  <c r="AK96" i="7"/>
  <c r="AJ96" i="7"/>
  <c r="AI96" i="7"/>
  <c r="AH96" i="7"/>
  <c r="AG96" i="7"/>
  <c r="AF96" i="7"/>
  <c r="AE96" i="7"/>
  <c r="AD96" i="7"/>
  <c r="AC96" i="7"/>
  <c r="AB96" i="7"/>
  <c r="AA96" i="7"/>
  <c r="Z96" i="7"/>
  <c r="Y96" i="7"/>
  <c r="X96" i="7"/>
  <c r="W96" i="7"/>
  <c r="V96" i="7"/>
  <c r="U96" i="7"/>
  <c r="T96" i="7"/>
  <c r="S96" i="7"/>
  <c r="R96" i="7"/>
  <c r="Q96" i="7"/>
  <c r="P96" i="7"/>
  <c r="O96" i="7"/>
  <c r="N96" i="7"/>
  <c r="M96" i="7"/>
  <c r="L96" i="7"/>
  <c r="K96" i="7"/>
  <c r="J96" i="7"/>
  <c r="E96" i="7"/>
  <c r="AN95" i="7"/>
  <c r="AM95" i="7"/>
  <c r="AL95" i="7"/>
  <c r="AK95" i="7"/>
  <c r="AJ95" i="7"/>
  <c r="AI95" i="7"/>
  <c r="AH95" i="7"/>
  <c r="AG95" i="7"/>
  <c r="AF95" i="7"/>
  <c r="AE95" i="7"/>
  <c r="AD95" i="7"/>
  <c r="AC95" i="7"/>
  <c r="AB95" i="7"/>
  <c r="AA95" i="7"/>
  <c r="Z95" i="7"/>
  <c r="Y95" i="7"/>
  <c r="X95" i="7"/>
  <c r="W95" i="7"/>
  <c r="V95" i="7"/>
  <c r="U95" i="7"/>
  <c r="T95" i="7"/>
  <c r="S95" i="7"/>
  <c r="R95" i="7"/>
  <c r="Q95" i="7"/>
  <c r="P95" i="7"/>
  <c r="O95" i="7"/>
  <c r="N95" i="7"/>
  <c r="M95" i="7"/>
  <c r="L95" i="7"/>
  <c r="K95" i="7"/>
  <c r="J95" i="7"/>
  <c r="E95" i="7"/>
  <c r="AN94" i="7"/>
  <c r="AM94" i="7"/>
  <c r="AL94" i="7"/>
  <c r="AK94" i="7"/>
  <c r="AJ94" i="7"/>
  <c r="AI94" i="7"/>
  <c r="AH94" i="7"/>
  <c r="AG94" i="7"/>
  <c r="AF94" i="7"/>
  <c r="AE94" i="7"/>
  <c r="AD94" i="7"/>
  <c r="AC94" i="7"/>
  <c r="AB94" i="7"/>
  <c r="AA94" i="7"/>
  <c r="Z94" i="7"/>
  <c r="Y94" i="7"/>
  <c r="X94" i="7"/>
  <c r="W94" i="7"/>
  <c r="V94" i="7"/>
  <c r="U94" i="7"/>
  <c r="T94" i="7"/>
  <c r="S94" i="7"/>
  <c r="R94" i="7"/>
  <c r="Q94" i="7"/>
  <c r="P94" i="7"/>
  <c r="O94" i="7"/>
  <c r="N94" i="7"/>
  <c r="M94" i="7"/>
  <c r="L94" i="7"/>
  <c r="K94" i="7"/>
  <c r="J94" i="7"/>
  <c r="E94" i="7"/>
  <c r="AN93" i="7"/>
  <c r="AM93" i="7"/>
  <c r="AL93" i="7"/>
  <c r="AK93" i="7"/>
  <c r="AJ93" i="7"/>
  <c r="AI93" i="7"/>
  <c r="AH93" i="7"/>
  <c r="AG93" i="7"/>
  <c r="AF93" i="7"/>
  <c r="AE93" i="7"/>
  <c r="AD93" i="7"/>
  <c r="AC93" i="7"/>
  <c r="AB93" i="7"/>
  <c r="AA93" i="7"/>
  <c r="Z93" i="7"/>
  <c r="Y93" i="7"/>
  <c r="X93" i="7"/>
  <c r="W93" i="7"/>
  <c r="V93" i="7"/>
  <c r="U93" i="7"/>
  <c r="T93" i="7"/>
  <c r="S93" i="7"/>
  <c r="R93" i="7"/>
  <c r="Q93" i="7"/>
  <c r="P93" i="7"/>
  <c r="O93" i="7"/>
  <c r="N93" i="7"/>
  <c r="M93" i="7"/>
  <c r="L93" i="7"/>
  <c r="K93" i="7"/>
  <c r="J93" i="7"/>
  <c r="E93" i="7"/>
  <c r="AN92" i="7"/>
  <c r="AN97" i="7" s="1"/>
  <c r="AN103" i="7" s="1"/>
  <c r="AM92" i="7"/>
  <c r="AM97" i="7" s="1"/>
  <c r="AM103" i="7" s="1"/>
  <c r="AL92" i="7"/>
  <c r="AL97" i="7" s="1"/>
  <c r="AL103" i="7" s="1"/>
  <c r="AK92" i="7"/>
  <c r="AK97" i="7" s="1"/>
  <c r="AK103" i="7" s="1"/>
  <c r="AJ92" i="7"/>
  <c r="AJ97" i="7" s="1"/>
  <c r="AJ103" i="7" s="1"/>
  <c r="AI92" i="7"/>
  <c r="AI97" i="7" s="1"/>
  <c r="AI103" i="7" s="1"/>
  <c r="AH92" i="7"/>
  <c r="AH97" i="7" s="1"/>
  <c r="AH103" i="7" s="1"/>
  <c r="AG92" i="7"/>
  <c r="AG97" i="7" s="1"/>
  <c r="AG103" i="7" s="1"/>
  <c r="AF92" i="7"/>
  <c r="AF97" i="7" s="1"/>
  <c r="AF103" i="7" s="1"/>
  <c r="AE92" i="7"/>
  <c r="AE97" i="7" s="1"/>
  <c r="AE103" i="7" s="1"/>
  <c r="AD92" i="7"/>
  <c r="AD97" i="7" s="1"/>
  <c r="AD103" i="7" s="1"/>
  <c r="AC92" i="7"/>
  <c r="AC97" i="7" s="1"/>
  <c r="AC103" i="7" s="1"/>
  <c r="AB92" i="7"/>
  <c r="AB97" i="7" s="1"/>
  <c r="AB103" i="7" s="1"/>
  <c r="AA92" i="7"/>
  <c r="AA97" i="7" s="1"/>
  <c r="AA103" i="7" s="1"/>
  <c r="Z92" i="7"/>
  <c r="Z97" i="7" s="1"/>
  <c r="Z103" i="7" s="1"/>
  <c r="Y92" i="7"/>
  <c r="Y97" i="7" s="1"/>
  <c r="Y103" i="7" s="1"/>
  <c r="X92" i="7"/>
  <c r="X97" i="7" s="1"/>
  <c r="X103" i="7" s="1"/>
  <c r="W92" i="7"/>
  <c r="W97" i="7" s="1"/>
  <c r="W103" i="7" s="1"/>
  <c r="V92" i="7"/>
  <c r="V97" i="7" s="1"/>
  <c r="V103" i="7" s="1"/>
  <c r="U92" i="7"/>
  <c r="U97" i="7" s="1"/>
  <c r="U103" i="7" s="1"/>
  <c r="T92" i="7"/>
  <c r="T97" i="7" s="1"/>
  <c r="T103" i="7" s="1"/>
  <c r="S92" i="7"/>
  <c r="S97" i="7" s="1"/>
  <c r="S103" i="7" s="1"/>
  <c r="R92" i="7"/>
  <c r="R97" i="7" s="1"/>
  <c r="R103" i="7" s="1"/>
  <c r="Q92" i="7"/>
  <c r="Q97" i="7" s="1"/>
  <c r="Q103" i="7" s="1"/>
  <c r="P92" i="7"/>
  <c r="P97" i="7" s="1"/>
  <c r="P103" i="7" s="1"/>
  <c r="O92" i="7"/>
  <c r="O97" i="7" s="1"/>
  <c r="O103" i="7" s="1"/>
  <c r="N92" i="7"/>
  <c r="N97" i="7" s="1"/>
  <c r="N103" i="7" s="1"/>
  <c r="M92" i="7"/>
  <c r="M97" i="7" s="1"/>
  <c r="M103" i="7" s="1"/>
  <c r="L92" i="7"/>
  <c r="L97" i="7" s="1"/>
  <c r="L103" i="7" s="1"/>
  <c r="K92" i="7"/>
  <c r="K97" i="7" s="1"/>
  <c r="K103" i="7" s="1"/>
  <c r="J92" i="7"/>
  <c r="E92" i="7"/>
  <c r="AN90" i="7"/>
  <c r="AM90" i="7"/>
  <c r="AL90" i="7"/>
  <c r="AK90" i="7"/>
  <c r="AJ90" i="7"/>
  <c r="AI90" i="7"/>
  <c r="AH90" i="7"/>
  <c r="AG90" i="7"/>
  <c r="AF90" i="7"/>
  <c r="AE90" i="7"/>
  <c r="AD90" i="7"/>
  <c r="AC90" i="7"/>
  <c r="AB90" i="7"/>
  <c r="AA90" i="7"/>
  <c r="Z90" i="7"/>
  <c r="Y90" i="7"/>
  <c r="X90" i="7"/>
  <c r="W90" i="7"/>
  <c r="V90" i="7"/>
  <c r="U90" i="7"/>
  <c r="T90" i="7"/>
  <c r="S90" i="7"/>
  <c r="R90" i="7"/>
  <c r="Q90" i="7"/>
  <c r="P90" i="7"/>
  <c r="O90" i="7"/>
  <c r="N90" i="7"/>
  <c r="M90" i="7"/>
  <c r="L90" i="7"/>
  <c r="K90" i="7"/>
  <c r="J90" i="7"/>
  <c r="AN89" i="7"/>
  <c r="AM89" i="7"/>
  <c r="AL89" i="7"/>
  <c r="AK89" i="7"/>
  <c r="AJ89" i="7"/>
  <c r="AI89" i="7"/>
  <c r="AH89" i="7"/>
  <c r="AG89" i="7"/>
  <c r="AF89" i="7"/>
  <c r="AE89" i="7"/>
  <c r="AD89" i="7"/>
  <c r="AC89" i="7"/>
  <c r="AB89" i="7"/>
  <c r="AA89" i="7"/>
  <c r="Z89" i="7"/>
  <c r="Y89" i="7"/>
  <c r="X89" i="7"/>
  <c r="W89" i="7"/>
  <c r="V89" i="7"/>
  <c r="U89" i="7"/>
  <c r="T89" i="7"/>
  <c r="S89" i="7"/>
  <c r="R89" i="7"/>
  <c r="Q89" i="7"/>
  <c r="P89" i="7"/>
  <c r="O89" i="7"/>
  <c r="N89" i="7"/>
  <c r="M89" i="7"/>
  <c r="L89" i="7"/>
  <c r="K89" i="7"/>
  <c r="J89" i="7"/>
  <c r="AN88" i="7"/>
  <c r="AM88" i="7"/>
  <c r="AL88" i="7"/>
  <c r="AK88" i="7"/>
  <c r="AJ88" i="7"/>
  <c r="AI88" i="7"/>
  <c r="AH88" i="7"/>
  <c r="AG88" i="7"/>
  <c r="AF88" i="7"/>
  <c r="AE88" i="7"/>
  <c r="AD88" i="7"/>
  <c r="AC88" i="7"/>
  <c r="AB88" i="7"/>
  <c r="AA88" i="7"/>
  <c r="Z88" i="7"/>
  <c r="Y88" i="7"/>
  <c r="X88" i="7"/>
  <c r="W88" i="7"/>
  <c r="V88" i="7"/>
  <c r="U88" i="7"/>
  <c r="T88" i="7"/>
  <c r="S88" i="7"/>
  <c r="R88" i="7"/>
  <c r="Q88" i="7"/>
  <c r="P88" i="7"/>
  <c r="O88" i="7"/>
  <c r="N88" i="7"/>
  <c r="M88" i="7"/>
  <c r="L88" i="7"/>
  <c r="K88" i="7"/>
  <c r="J88" i="7"/>
  <c r="AN87" i="7"/>
  <c r="AM87" i="7"/>
  <c r="AL87" i="7"/>
  <c r="AK87" i="7"/>
  <c r="AJ87" i="7"/>
  <c r="AI87" i="7"/>
  <c r="AH87" i="7"/>
  <c r="AG87" i="7"/>
  <c r="AF87" i="7"/>
  <c r="AE87" i="7"/>
  <c r="AD87" i="7"/>
  <c r="AC87" i="7"/>
  <c r="AB87" i="7"/>
  <c r="AA87" i="7"/>
  <c r="Z87" i="7"/>
  <c r="Y87" i="7"/>
  <c r="X87" i="7"/>
  <c r="W87" i="7"/>
  <c r="V87" i="7"/>
  <c r="U87" i="7"/>
  <c r="T87" i="7"/>
  <c r="S87" i="7"/>
  <c r="R87" i="7"/>
  <c r="Q87" i="7"/>
  <c r="P87" i="7"/>
  <c r="O87" i="7"/>
  <c r="N87" i="7"/>
  <c r="M87" i="7"/>
  <c r="L87" i="7"/>
  <c r="K87" i="7"/>
  <c r="J87" i="7"/>
  <c r="E87" i="7"/>
  <c r="AN86" i="7"/>
  <c r="AM86" i="7"/>
  <c r="AL86" i="7"/>
  <c r="AK86" i="7"/>
  <c r="AJ86" i="7"/>
  <c r="AI86" i="7"/>
  <c r="AH86" i="7"/>
  <c r="AG86" i="7"/>
  <c r="AF86" i="7"/>
  <c r="AF91" i="7" s="1"/>
  <c r="AF102" i="7" s="1"/>
  <c r="AE86" i="7"/>
  <c r="AD86" i="7"/>
  <c r="AC86" i="7"/>
  <c r="AB86" i="7"/>
  <c r="AA86" i="7"/>
  <c r="Z86" i="7"/>
  <c r="Y86" i="7"/>
  <c r="X86" i="7"/>
  <c r="X91" i="7" s="1"/>
  <c r="X102" i="7" s="1"/>
  <c r="W86" i="7"/>
  <c r="V86" i="7"/>
  <c r="U86" i="7"/>
  <c r="T86" i="7"/>
  <c r="S86" i="7"/>
  <c r="R86" i="7"/>
  <c r="Q86" i="7"/>
  <c r="P86" i="7"/>
  <c r="P91" i="7" s="1"/>
  <c r="P102" i="7" s="1"/>
  <c r="O86" i="7"/>
  <c r="N86" i="7"/>
  <c r="M86" i="7"/>
  <c r="L86" i="7"/>
  <c r="K86" i="7"/>
  <c r="J86" i="7"/>
  <c r="E86" i="7"/>
  <c r="E91" i="7" s="1"/>
  <c r="AN84" i="7"/>
  <c r="AM84" i="7"/>
  <c r="AL84" i="7"/>
  <c r="AK84" i="7"/>
  <c r="AJ84" i="7"/>
  <c r="AI84" i="7"/>
  <c r="AH84" i="7"/>
  <c r="AG84" i="7"/>
  <c r="AF84" i="7"/>
  <c r="AE84" i="7"/>
  <c r="AD84" i="7"/>
  <c r="AC84" i="7"/>
  <c r="AB84" i="7"/>
  <c r="AA84" i="7"/>
  <c r="Z84" i="7"/>
  <c r="Y84" i="7"/>
  <c r="X84" i="7"/>
  <c r="W84" i="7"/>
  <c r="V84" i="7"/>
  <c r="U84" i="7"/>
  <c r="T84" i="7"/>
  <c r="S84" i="7"/>
  <c r="R84" i="7"/>
  <c r="Q84" i="7"/>
  <c r="P84" i="7"/>
  <c r="O84" i="7"/>
  <c r="N84" i="7"/>
  <c r="M84" i="7"/>
  <c r="L84" i="7"/>
  <c r="K84" i="7"/>
  <c r="J84" i="7"/>
  <c r="I84" i="7"/>
  <c r="H84" i="7"/>
  <c r="G84" i="7"/>
  <c r="F84" i="7"/>
  <c r="E84" i="7"/>
  <c r="AN83" i="7"/>
  <c r="AM83" i="7"/>
  <c r="AL83" i="7"/>
  <c r="AK83" i="7"/>
  <c r="AJ83" i="7"/>
  <c r="AI83" i="7"/>
  <c r="AH83" i="7"/>
  <c r="AG83" i="7"/>
  <c r="AF83" i="7"/>
  <c r="AE83" i="7"/>
  <c r="AD83" i="7"/>
  <c r="AC83" i="7"/>
  <c r="AB83" i="7"/>
  <c r="AA83" i="7"/>
  <c r="Z83" i="7"/>
  <c r="Y83" i="7"/>
  <c r="X83" i="7"/>
  <c r="W83" i="7"/>
  <c r="V83" i="7"/>
  <c r="U83" i="7"/>
  <c r="T83" i="7"/>
  <c r="S83" i="7"/>
  <c r="R83" i="7"/>
  <c r="Q83" i="7"/>
  <c r="P83" i="7"/>
  <c r="O83" i="7"/>
  <c r="N83" i="7"/>
  <c r="M83" i="7"/>
  <c r="L83" i="7"/>
  <c r="K83" i="7"/>
  <c r="J83" i="7"/>
  <c r="I83" i="7"/>
  <c r="H83" i="7"/>
  <c r="G83" i="7"/>
  <c r="F83" i="7"/>
  <c r="E83" i="7"/>
  <c r="AN82" i="7"/>
  <c r="AM82" i="7"/>
  <c r="AL82" i="7"/>
  <c r="AK82" i="7"/>
  <c r="AJ82" i="7"/>
  <c r="AI82" i="7"/>
  <c r="AH82" i="7"/>
  <c r="AG82" i="7"/>
  <c r="AF82" i="7"/>
  <c r="AE82" i="7"/>
  <c r="AD82" i="7"/>
  <c r="AC82" i="7"/>
  <c r="AB82" i="7"/>
  <c r="AA82" i="7"/>
  <c r="Z82" i="7"/>
  <c r="Y82" i="7"/>
  <c r="X82" i="7"/>
  <c r="W82" i="7"/>
  <c r="V82" i="7"/>
  <c r="U82" i="7"/>
  <c r="T82" i="7"/>
  <c r="S82" i="7"/>
  <c r="R82" i="7"/>
  <c r="Q82" i="7"/>
  <c r="P82" i="7"/>
  <c r="O82" i="7"/>
  <c r="N82" i="7"/>
  <c r="M82" i="7"/>
  <c r="L82" i="7"/>
  <c r="K82" i="7"/>
  <c r="J82" i="7"/>
  <c r="I82" i="7"/>
  <c r="H82" i="7"/>
  <c r="G82" i="7"/>
  <c r="F82" i="7"/>
  <c r="E82" i="7"/>
  <c r="AN81" i="7"/>
  <c r="AM81" i="7"/>
  <c r="AL81" i="7"/>
  <c r="AK81" i="7"/>
  <c r="AJ81" i="7"/>
  <c r="AI81" i="7"/>
  <c r="AH81" i="7"/>
  <c r="AG81" i="7"/>
  <c r="AF81" i="7"/>
  <c r="AE81" i="7"/>
  <c r="AD81" i="7"/>
  <c r="AC81" i="7"/>
  <c r="AB81" i="7"/>
  <c r="AA81" i="7"/>
  <c r="Z81" i="7"/>
  <c r="Y81" i="7"/>
  <c r="X81" i="7"/>
  <c r="W81" i="7"/>
  <c r="V81" i="7"/>
  <c r="U81" i="7"/>
  <c r="T81" i="7"/>
  <c r="S81" i="7"/>
  <c r="R81" i="7"/>
  <c r="Q81" i="7"/>
  <c r="P81" i="7"/>
  <c r="O81" i="7"/>
  <c r="N81" i="7"/>
  <c r="M81" i="7"/>
  <c r="L81" i="7"/>
  <c r="K81" i="7"/>
  <c r="J81" i="7"/>
  <c r="I81" i="7"/>
  <c r="H81" i="7"/>
  <c r="G81" i="7"/>
  <c r="F81" i="7"/>
  <c r="E81" i="7"/>
  <c r="AN80" i="7"/>
  <c r="AN85" i="7" s="1"/>
  <c r="AN101" i="7" s="1"/>
  <c r="AM80" i="7"/>
  <c r="AL80" i="7"/>
  <c r="AK80" i="7"/>
  <c r="AJ80" i="7"/>
  <c r="AI80" i="7"/>
  <c r="AI85" i="7" s="1"/>
  <c r="AI101" i="7" s="1"/>
  <c r="AH80" i="7"/>
  <c r="AG80" i="7"/>
  <c r="AG85" i="7" s="1"/>
  <c r="AG101" i="7" s="1"/>
  <c r="AF80" i="7"/>
  <c r="AF85" i="7" s="1"/>
  <c r="AF101" i="7" s="1"/>
  <c r="AE80" i="7"/>
  <c r="AD80" i="7"/>
  <c r="AC80" i="7"/>
  <c r="AB80" i="7"/>
  <c r="AA80" i="7"/>
  <c r="AA85" i="7" s="1"/>
  <c r="AA101" i="7" s="1"/>
  <c r="Z80" i="7"/>
  <c r="Y80" i="7"/>
  <c r="Y85" i="7" s="1"/>
  <c r="Y101" i="7" s="1"/>
  <c r="X80" i="7"/>
  <c r="X85" i="7" s="1"/>
  <c r="X101" i="7" s="1"/>
  <c r="W80" i="7"/>
  <c r="V80" i="7"/>
  <c r="U80" i="7"/>
  <c r="T80" i="7"/>
  <c r="S80" i="7"/>
  <c r="S85" i="7" s="1"/>
  <c r="S101" i="7" s="1"/>
  <c r="R80" i="7"/>
  <c r="Q80" i="7"/>
  <c r="Q85" i="7" s="1"/>
  <c r="Q101" i="7" s="1"/>
  <c r="P80" i="7"/>
  <c r="P85" i="7" s="1"/>
  <c r="P101" i="7" s="1"/>
  <c r="O80" i="7"/>
  <c r="N80" i="7"/>
  <c r="M80" i="7"/>
  <c r="L80" i="7"/>
  <c r="K80" i="7"/>
  <c r="J80" i="7"/>
  <c r="I80" i="7"/>
  <c r="I85" i="7" s="1"/>
  <c r="I101" i="7" s="1"/>
  <c r="H80" i="7"/>
  <c r="H85" i="7" s="1"/>
  <c r="H101" i="7" s="1"/>
  <c r="G80" i="7"/>
  <c r="F80" i="7"/>
  <c r="E80" i="7"/>
  <c r="AN77" i="7"/>
  <c r="AM77" i="7"/>
  <c r="AL77" i="7"/>
  <c r="AK77" i="7"/>
  <c r="AJ77" i="7"/>
  <c r="AI77" i="7"/>
  <c r="AH77" i="7"/>
  <c r="AG77" i="7"/>
  <c r="AF77" i="7"/>
  <c r="AE77" i="7"/>
  <c r="AD77" i="7"/>
  <c r="AC77" i="7"/>
  <c r="AB77" i="7"/>
  <c r="AA77" i="7"/>
  <c r="Z77" i="7"/>
  <c r="Y77" i="7"/>
  <c r="X77" i="7"/>
  <c r="W77" i="7"/>
  <c r="V77" i="7"/>
  <c r="U77" i="7"/>
  <c r="T77" i="7"/>
  <c r="S77" i="7"/>
  <c r="R77" i="7"/>
  <c r="Q77" i="7"/>
  <c r="P77" i="7"/>
  <c r="O77" i="7"/>
  <c r="N77" i="7"/>
  <c r="M77" i="7"/>
  <c r="L77" i="7"/>
  <c r="K77" i="7"/>
  <c r="J77" i="7"/>
  <c r="I77" i="7"/>
  <c r="H77" i="7"/>
  <c r="G77" i="7"/>
  <c r="F77" i="7"/>
  <c r="E77" i="7"/>
  <c r="AN76" i="7"/>
  <c r="AM76" i="7"/>
  <c r="AL76" i="7"/>
  <c r="AK76" i="7"/>
  <c r="AJ76" i="7"/>
  <c r="AI76" i="7"/>
  <c r="AH76" i="7"/>
  <c r="AG76" i="7"/>
  <c r="AF76" i="7"/>
  <c r="AE76" i="7"/>
  <c r="AD76" i="7"/>
  <c r="AC76" i="7"/>
  <c r="AB76" i="7"/>
  <c r="AA76" i="7"/>
  <c r="Z76" i="7"/>
  <c r="Y76" i="7"/>
  <c r="X76" i="7"/>
  <c r="W76" i="7"/>
  <c r="V76" i="7"/>
  <c r="U76" i="7"/>
  <c r="T76" i="7"/>
  <c r="S76" i="7"/>
  <c r="R76" i="7"/>
  <c r="Q76" i="7"/>
  <c r="P76" i="7"/>
  <c r="O76" i="7"/>
  <c r="N76" i="7"/>
  <c r="M76" i="7"/>
  <c r="L76" i="7"/>
  <c r="K76" i="7"/>
  <c r="J76" i="7"/>
  <c r="I76" i="7"/>
  <c r="H76" i="7"/>
  <c r="G76" i="7"/>
  <c r="F76" i="7"/>
  <c r="E76" i="7"/>
  <c r="AN75" i="7"/>
  <c r="AM75" i="7"/>
  <c r="AL75" i="7"/>
  <c r="AK75" i="7"/>
  <c r="AJ75" i="7"/>
  <c r="AI75" i="7"/>
  <c r="AH75" i="7"/>
  <c r="AG75" i="7"/>
  <c r="AF75" i="7"/>
  <c r="AE75" i="7"/>
  <c r="AD75" i="7"/>
  <c r="AC75" i="7"/>
  <c r="AB75" i="7"/>
  <c r="AA75" i="7"/>
  <c r="Z75" i="7"/>
  <c r="Y75" i="7"/>
  <c r="X75" i="7"/>
  <c r="W75" i="7"/>
  <c r="V75" i="7"/>
  <c r="U75" i="7"/>
  <c r="T75" i="7"/>
  <c r="S75" i="7"/>
  <c r="R75" i="7"/>
  <c r="Q75" i="7"/>
  <c r="P75" i="7"/>
  <c r="O75" i="7"/>
  <c r="N75" i="7"/>
  <c r="M75" i="7"/>
  <c r="L75" i="7"/>
  <c r="K75" i="7"/>
  <c r="J75" i="7"/>
  <c r="I75" i="7"/>
  <c r="H75" i="7"/>
  <c r="G75" i="7"/>
  <c r="F75" i="7"/>
  <c r="E75" i="7"/>
  <c r="AN74" i="7"/>
  <c r="AN79" i="7" s="1"/>
  <c r="AN100" i="7" s="1"/>
  <c r="AM74" i="7"/>
  <c r="AL74" i="7"/>
  <c r="AK74" i="7"/>
  <c r="AJ74" i="7"/>
  <c r="AI74" i="7"/>
  <c r="AI79" i="7" s="1"/>
  <c r="AI100" i="7" s="1"/>
  <c r="AH74" i="7"/>
  <c r="AG74" i="7"/>
  <c r="AG79" i="7" s="1"/>
  <c r="AG100" i="7" s="1"/>
  <c r="AF74" i="7"/>
  <c r="AF79" i="7" s="1"/>
  <c r="AF100" i="7" s="1"/>
  <c r="AE74" i="7"/>
  <c r="AD74" i="7"/>
  <c r="AC74" i="7"/>
  <c r="AB74" i="7"/>
  <c r="AA74" i="7"/>
  <c r="AA79" i="7" s="1"/>
  <c r="AA100" i="7" s="1"/>
  <c r="Z74" i="7"/>
  <c r="Z79" i="7" s="1"/>
  <c r="Z100" i="7" s="1"/>
  <c r="Y74" i="7"/>
  <c r="Y79" i="7" s="1"/>
  <c r="Y100" i="7" s="1"/>
  <c r="X74" i="7"/>
  <c r="X79" i="7" s="1"/>
  <c r="X100" i="7" s="1"/>
  <c r="W74" i="7"/>
  <c r="V74" i="7"/>
  <c r="U74" i="7"/>
  <c r="T74" i="7"/>
  <c r="S74" i="7"/>
  <c r="S79" i="7" s="1"/>
  <c r="S100" i="7" s="1"/>
  <c r="R74" i="7"/>
  <c r="R79" i="7" s="1"/>
  <c r="R100" i="7" s="1"/>
  <c r="Q74" i="7"/>
  <c r="Q79" i="7" s="1"/>
  <c r="Q100" i="7" s="1"/>
  <c r="P74" i="7"/>
  <c r="P79" i="7" s="1"/>
  <c r="P100" i="7" s="1"/>
  <c r="O74" i="7"/>
  <c r="N74" i="7"/>
  <c r="M74" i="7"/>
  <c r="L74" i="7"/>
  <c r="K74" i="7"/>
  <c r="J74" i="7"/>
  <c r="I74" i="7"/>
  <c r="I79" i="7" s="1"/>
  <c r="I100" i="7" s="1"/>
  <c r="H74" i="7"/>
  <c r="H79" i="7" s="1"/>
  <c r="H100" i="7" s="1"/>
  <c r="G74" i="7"/>
  <c r="F74" i="7"/>
  <c r="E74" i="7"/>
  <c r="AN67" i="7"/>
  <c r="AM67" i="7"/>
  <c r="AL67" i="7"/>
  <c r="AK67" i="7"/>
  <c r="AJ67" i="7"/>
  <c r="AI67" i="7"/>
  <c r="AH67" i="7"/>
  <c r="AG67" i="7"/>
  <c r="AF67" i="7"/>
  <c r="AE67" i="7"/>
  <c r="AD67" i="7"/>
  <c r="AC67" i="7"/>
  <c r="AB67" i="7"/>
  <c r="AA67" i="7"/>
  <c r="Z67" i="7"/>
  <c r="Y67" i="7"/>
  <c r="X67" i="7"/>
  <c r="W67" i="7"/>
  <c r="V67" i="7"/>
  <c r="U67" i="7"/>
  <c r="T67" i="7"/>
  <c r="S67" i="7"/>
  <c r="R67" i="7"/>
  <c r="Q67" i="7"/>
  <c r="P67" i="7"/>
  <c r="O67" i="7"/>
  <c r="N67" i="7"/>
  <c r="M67" i="7"/>
  <c r="L67" i="7"/>
  <c r="K67" i="7"/>
  <c r="J67" i="7"/>
  <c r="I67" i="7"/>
  <c r="H67" i="7"/>
  <c r="G67" i="7"/>
  <c r="F67" i="7"/>
  <c r="E67" i="7"/>
  <c r="AN66" i="7"/>
  <c r="AM66" i="7"/>
  <c r="AL66" i="7"/>
  <c r="AK66" i="7"/>
  <c r="AJ66" i="7"/>
  <c r="AI66" i="7"/>
  <c r="AH66" i="7"/>
  <c r="AG66" i="7"/>
  <c r="AF66" i="7"/>
  <c r="AE66" i="7"/>
  <c r="AD66" i="7"/>
  <c r="AC66" i="7"/>
  <c r="AB66" i="7"/>
  <c r="AA66" i="7"/>
  <c r="Z66" i="7"/>
  <c r="Y66" i="7"/>
  <c r="X66" i="7"/>
  <c r="W66" i="7"/>
  <c r="V66" i="7"/>
  <c r="U66" i="7"/>
  <c r="T66" i="7"/>
  <c r="S66" i="7"/>
  <c r="R66" i="7"/>
  <c r="Q66" i="7"/>
  <c r="P66" i="7"/>
  <c r="O66" i="7"/>
  <c r="N66" i="7"/>
  <c r="M66" i="7"/>
  <c r="L66" i="7"/>
  <c r="K66" i="7"/>
  <c r="J66" i="7"/>
  <c r="I66" i="7"/>
  <c r="H66" i="7"/>
  <c r="G66" i="7"/>
  <c r="F66" i="7"/>
  <c r="E66" i="7"/>
  <c r="AN65" i="7"/>
  <c r="AM65" i="7"/>
  <c r="AL65" i="7"/>
  <c r="AK65" i="7"/>
  <c r="AJ65" i="7"/>
  <c r="AI65" i="7"/>
  <c r="AH65" i="7"/>
  <c r="AG65" i="7"/>
  <c r="AF65" i="7"/>
  <c r="AE65" i="7"/>
  <c r="AD65" i="7"/>
  <c r="AC65" i="7"/>
  <c r="AB65" i="7"/>
  <c r="AA65" i="7"/>
  <c r="Z65" i="7"/>
  <c r="Y65" i="7"/>
  <c r="X65" i="7"/>
  <c r="W65" i="7"/>
  <c r="V65" i="7"/>
  <c r="U65" i="7"/>
  <c r="T65" i="7"/>
  <c r="S65" i="7"/>
  <c r="R65" i="7"/>
  <c r="Q65" i="7"/>
  <c r="P65" i="7"/>
  <c r="O65" i="7"/>
  <c r="N65" i="7"/>
  <c r="M65" i="7"/>
  <c r="L65" i="7"/>
  <c r="K65" i="7"/>
  <c r="J65" i="7"/>
  <c r="I65" i="7"/>
  <c r="H65" i="7"/>
  <c r="G65" i="7"/>
  <c r="F65" i="7"/>
  <c r="E65" i="7"/>
  <c r="AN64" i="7"/>
  <c r="AM64" i="7"/>
  <c r="AL64" i="7"/>
  <c r="AK64" i="7"/>
  <c r="AJ64" i="7"/>
  <c r="AI64" i="7"/>
  <c r="AH64" i="7"/>
  <c r="AG64" i="7"/>
  <c r="AF64" i="7"/>
  <c r="AE64" i="7"/>
  <c r="AD64" i="7"/>
  <c r="AC64" i="7"/>
  <c r="AB64" i="7"/>
  <c r="AA64" i="7"/>
  <c r="Z64" i="7"/>
  <c r="Y64" i="7"/>
  <c r="X64" i="7"/>
  <c r="W64" i="7"/>
  <c r="V64" i="7"/>
  <c r="U64" i="7"/>
  <c r="T64" i="7"/>
  <c r="S64" i="7"/>
  <c r="R64" i="7"/>
  <c r="Q64" i="7"/>
  <c r="P64" i="7"/>
  <c r="O64" i="7"/>
  <c r="N64" i="7"/>
  <c r="M64" i="7"/>
  <c r="L64" i="7"/>
  <c r="K64" i="7"/>
  <c r="J64" i="7"/>
  <c r="I64" i="7"/>
  <c r="H64" i="7"/>
  <c r="G64" i="7"/>
  <c r="F64" i="7"/>
  <c r="E64" i="7"/>
  <c r="AN63" i="7"/>
  <c r="AM63" i="7"/>
  <c r="AL63" i="7"/>
  <c r="AK63" i="7"/>
  <c r="AJ63" i="7"/>
  <c r="AI63" i="7"/>
  <c r="AH63" i="7"/>
  <c r="AG63" i="7"/>
  <c r="AF63" i="7"/>
  <c r="AE63" i="7"/>
  <c r="AD63" i="7"/>
  <c r="AC63" i="7"/>
  <c r="AB63" i="7"/>
  <c r="AA63" i="7"/>
  <c r="Z63" i="7"/>
  <c r="Y63" i="7"/>
  <c r="X63" i="7"/>
  <c r="W63" i="7"/>
  <c r="V63" i="7"/>
  <c r="U63" i="7"/>
  <c r="T63" i="7"/>
  <c r="S63" i="7"/>
  <c r="R63" i="7"/>
  <c r="Q63" i="7"/>
  <c r="P63" i="7"/>
  <c r="O63" i="7"/>
  <c r="N63" i="7"/>
  <c r="M63" i="7"/>
  <c r="L63" i="7"/>
  <c r="K63" i="7"/>
  <c r="J63" i="7"/>
  <c r="I63" i="7"/>
  <c r="H63" i="7"/>
  <c r="G63" i="7"/>
  <c r="F63" i="7"/>
  <c r="E63" i="7"/>
  <c r="AN55" i="7"/>
  <c r="AM55" i="7"/>
  <c r="AL55" i="7"/>
  <c r="AK55" i="7"/>
  <c r="AJ55" i="7"/>
  <c r="AI55" i="7"/>
  <c r="AH55" i="7"/>
  <c r="AG55" i="7"/>
  <c r="AF55" i="7"/>
  <c r="AE55" i="7"/>
  <c r="AD55" i="7"/>
  <c r="AC55" i="7"/>
  <c r="AB55" i="7"/>
  <c r="AA55" i="7"/>
  <c r="Z55" i="7"/>
  <c r="Y55" i="7"/>
  <c r="X55" i="7"/>
  <c r="W55" i="7"/>
  <c r="V55" i="7"/>
  <c r="U55" i="7"/>
  <c r="T55" i="7"/>
  <c r="S55" i="7"/>
  <c r="R55" i="7"/>
  <c r="Q55" i="7"/>
  <c r="P55" i="7"/>
  <c r="O55" i="7"/>
  <c r="N55" i="7"/>
  <c r="M55" i="7"/>
  <c r="L55" i="7"/>
  <c r="K55" i="7"/>
  <c r="J55" i="7"/>
  <c r="I55" i="7"/>
  <c r="H55" i="7"/>
  <c r="G55" i="7"/>
  <c r="F55" i="7"/>
  <c r="E55" i="7"/>
  <c r="AN54" i="7"/>
  <c r="AM54" i="7"/>
  <c r="AL54" i="7"/>
  <c r="AK54" i="7"/>
  <c r="AJ54" i="7"/>
  <c r="AI54" i="7"/>
  <c r="AH54" i="7"/>
  <c r="AG54" i="7"/>
  <c r="AF54" i="7"/>
  <c r="AE54" i="7"/>
  <c r="AD54" i="7"/>
  <c r="AC54" i="7"/>
  <c r="AB54" i="7"/>
  <c r="AA54" i="7"/>
  <c r="Z54" i="7"/>
  <c r="Y54" i="7"/>
  <c r="X54" i="7"/>
  <c r="W54" i="7"/>
  <c r="V54" i="7"/>
  <c r="U54" i="7"/>
  <c r="T54" i="7"/>
  <c r="S54" i="7"/>
  <c r="R54" i="7"/>
  <c r="Q54" i="7"/>
  <c r="P54" i="7"/>
  <c r="O54" i="7"/>
  <c r="N54" i="7"/>
  <c r="M54" i="7"/>
  <c r="L54" i="7"/>
  <c r="K54" i="7"/>
  <c r="J54" i="7"/>
  <c r="I54" i="7"/>
  <c r="H54" i="7"/>
  <c r="G54" i="7"/>
  <c r="F54" i="7"/>
  <c r="E54" i="7"/>
  <c r="AN53" i="7"/>
  <c r="AM53" i="7"/>
  <c r="AL53" i="7"/>
  <c r="AK53" i="7"/>
  <c r="AJ53" i="7"/>
  <c r="AI53" i="7"/>
  <c r="AH53" i="7"/>
  <c r="AG53" i="7"/>
  <c r="AF53" i="7"/>
  <c r="AE53" i="7"/>
  <c r="AD53" i="7"/>
  <c r="AC53" i="7"/>
  <c r="AB53" i="7"/>
  <c r="AA53" i="7"/>
  <c r="Z53" i="7"/>
  <c r="Y53" i="7"/>
  <c r="X53" i="7"/>
  <c r="W53" i="7"/>
  <c r="V53" i="7"/>
  <c r="U53" i="7"/>
  <c r="T53" i="7"/>
  <c r="S53" i="7"/>
  <c r="R53" i="7"/>
  <c r="Q53" i="7"/>
  <c r="P53" i="7"/>
  <c r="O53" i="7"/>
  <c r="N53" i="7"/>
  <c r="M53" i="7"/>
  <c r="L53" i="7"/>
  <c r="K53" i="7"/>
  <c r="J53" i="7"/>
  <c r="I53" i="7"/>
  <c r="H53" i="7"/>
  <c r="G53" i="7"/>
  <c r="F53" i="7"/>
  <c r="E53" i="7"/>
  <c r="AN52" i="7"/>
  <c r="AM52" i="7"/>
  <c r="AL52" i="7"/>
  <c r="AK52" i="7"/>
  <c r="AJ52" i="7"/>
  <c r="AI52" i="7"/>
  <c r="AH52" i="7"/>
  <c r="AG52" i="7"/>
  <c r="AF52" i="7"/>
  <c r="AE52" i="7"/>
  <c r="AD52" i="7"/>
  <c r="AC52" i="7"/>
  <c r="AB52" i="7"/>
  <c r="AA52" i="7"/>
  <c r="Z52" i="7"/>
  <c r="Y52" i="7"/>
  <c r="X52" i="7"/>
  <c r="W52" i="7"/>
  <c r="V52" i="7"/>
  <c r="U52" i="7"/>
  <c r="T52" i="7"/>
  <c r="S52" i="7"/>
  <c r="R52" i="7"/>
  <c r="Q52" i="7"/>
  <c r="P52" i="7"/>
  <c r="O52" i="7"/>
  <c r="N52" i="7"/>
  <c r="M52" i="7"/>
  <c r="L52" i="7"/>
  <c r="K52" i="7"/>
  <c r="J52" i="7"/>
  <c r="I52" i="7"/>
  <c r="H52" i="7"/>
  <c r="G52" i="7"/>
  <c r="F52" i="7"/>
  <c r="E52" i="7"/>
  <c r="AN51" i="7"/>
  <c r="AM51" i="7"/>
  <c r="AL51" i="7"/>
  <c r="AK51" i="7"/>
  <c r="AJ51" i="7"/>
  <c r="AI51" i="7"/>
  <c r="AH51" i="7"/>
  <c r="AG51" i="7"/>
  <c r="AF51" i="7"/>
  <c r="AE51" i="7"/>
  <c r="AD51" i="7"/>
  <c r="AC51" i="7"/>
  <c r="AB51" i="7"/>
  <c r="AA51" i="7"/>
  <c r="Z51" i="7"/>
  <c r="Y51" i="7"/>
  <c r="X51" i="7"/>
  <c r="W51" i="7"/>
  <c r="V51" i="7"/>
  <c r="U51" i="7"/>
  <c r="T51" i="7"/>
  <c r="S51" i="7"/>
  <c r="R51" i="7"/>
  <c r="Q51" i="7"/>
  <c r="P51" i="7"/>
  <c r="O51" i="7"/>
  <c r="N51" i="7"/>
  <c r="M51" i="7"/>
  <c r="L51" i="7"/>
  <c r="K51" i="7"/>
  <c r="J51" i="7"/>
  <c r="I51" i="7"/>
  <c r="H51" i="7"/>
  <c r="G51" i="7"/>
  <c r="F51" i="7"/>
  <c r="E51" i="7"/>
  <c r="AN50" i="7"/>
  <c r="AM50" i="7"/>
  <c r="AL50" i="7"/>
  <c r="AK50" i="7"/>
  <c r="AJ50" i="7"/>
  <c r="AI50" i="7"/>
  <c r="AH50" i="7"/>
  <c r="AG50" i="7"/>
  <c r="AF50" i="7"/>
  <c r="AE50" i="7"/>
  <c r="AD50" i="7"/>
  <c r="AC50" i="7"/>
  <c r="AB50" i="7"/>
  <c r="AA50" i="7"/>
  <c r="Z50" i="7"/>
  <c r="Y50" i="7"/>
  <c r="X50" i="7"/>
  <c r="W50" i="7"/>
  <c r="V50" i="7"/>
  <c r="U50" i="7"/>
  <c r="T50" i="7"/>
  <c r="S50" i="7"/>
  <c r="R50" i="7"/>
  <c r="Q50" i="7"/>
  <c r="P50" i="7"/>
  <c r="O50" i="7"/>
  <c r="N50" i="7"/>
  <c r="M50" i="7"/>
  <c r="L50" i="7"/>
  <c r="K50" i="7"/>
  <c r="J50" i="7"/>
  <c r="I50" i="7"/>
  <c r="H50" i="7"/>
  <c r="G50" i="7"/>
  <c r="F50" i="7"/>
  <c r="E50" i="7"/>
  <c r="AN49" i="7"/>
  <c r="AM49" i="7"/>
  <c r="AL49" i="7"/>
  <c r="AK49" i="7"/>
  <c r="AJ49" i="7"/>
  <c r="AI49" i="7"/>
  <c r="AH49" i="7"/>
  <c r="AG49" i="7"/>
  <c r="AF49" i="7"/>
  <c r="AE49" i="7"/>
  <c r="AD49" i="7"/>
  <c r="AC49" i="7"/>
  <c r="AB49" i="7"/>
  <c r="AA49" i="7"/>
  <c r="Z49" i="7"/>
  <c r="Y49" i="7"/>
  <c r="X49" i="7"/>
  <c r="W49" i="7"/>
  <c r="V49" i="7"/>
  <c r="U49" i="7"/>
  <c r="T49" i="7"/>
  <c r="S49" i="7"/>
  <c r="R49" i="7"/>
  <c r="Q49" i="7"/>
  <c r="P49" i="7"/>
  <c r="O49" i="7"/>
  <c r="N49" i="7"/>
  <c r="M49" i="7"/>
  <c r="L49" i="7"/>
  <c r="K49" i="7"/>
  <c r="J49" i="7"/>
  <c r="I49" i="7"/>
  <c r="H49" i="7"/>
  <c r="G49" i="7"/>
  <c r="F49" i="7"/>
  <c r="E49" i="7"/>
  <c r="AN48" i="7"/>
  <c r="AM48" i="7"/>
  <c r="AL48" i="7"/>
  <c r="AK48" i="7"/>
  <c r="AJ48" i="7"/>
  <c r="AI48" i="7"/>
  <c r="AH48" i="7"/>
  <c r="AG48" i="7"/>
  <c r="AF48" i="7"/>
  <c r="AE48" i="7"/>
  <c r="AD48" i="7"/>
  <c r="AC48" i="7"/>
  <c r="AB48" i="7"/>
  <c r="AA48" i="7"/>
  <c r="Z48" i="7"/>
  <c r="Y48" i="7"/>
  <c r="X48" i="7"/>
  <c r="W48" i="7"/>
  <c r="V48" i="7"/>
  <c r="U48" i="7"/>
  <c r="T48" i="7"/>
  <c r="S48" i="7"/>
  <c r="R48" i="7"/>
  <c r="Q48" i="7"/>
  <c r="P48" i="7"/>
  <c r="O48" i="7"/>
  <c r="N48" i="7"/>
  <c r="M48" i="7"/>
  <c r="L48" i="7"/>
  <c r="K48" i="7"/>
  <c r="J48" i="7"/>
  <c r="I48" i="7"/>
  <c r="H48" i="7"/>
  <c r="G48" i="7"/>
  <c r="F48" i="7"/>
  <c r="E48" i="7"/>
  <c r="AN47" i="7"/>
  <c r="AM47" i="7"/>
  <c r="AL47" i="7"/>
  <c r="AK47" i="7"/>
  <c r="AJ47" i="7"/>
  <c r="AI47" i="7"/>
  <c r="AH47" i="7"/>
  <c r="AG47" i="7"/>
  <c r="AF47" i="7"/>
  <c r="AE47" i="7"/>
  <c r="AD47" i="7"/>
  <c r="AC47" i="7"/>
  <c r="AB47" i="7"/>
  <c r="AA47" i="7"/>
  <c r="Z47" i="7"/>
  <c r="Y47" i="7"/>
  <c r="X47" i="7"/>
  <c r="W47" i="7"/>
  <c r="V47" i="7"/>
  <c r="U47" i="7"/>
  <c r="T47" i="7"/>
  <c r="S47" i="7"/>
  <c r="R47" i="7"/>
  <c r="Q47" i="7"/>
  <c r="P47" i="7"/>
  <c r="O47" i="7"/>
  <c r="N47" i="7"/>
  <c r="M47" i="7"/>
  <c r="L47" i="7"/>
  <c r="K47" i="7"/>
  <c r="J47" i="7"/>
  <c r="I47" i="7"/>
  <c r="H47" i="7"/>
  <c r="G47" i="7"/>
  <c r="F47" i="7"/>
  <c r="E47" i="7"/>
  <c r="AN46" i="7"/>
  <c r="AM46" i="7"/>
  <c r="AL46" i="7"/>
  <c r="AK46" i="7"/>
  <c r="AJ46" i="7"/>
  <c r="AI46" i="7"/>
  <c r="AH46" i="7"/>
  <c r="AG46" i="7"/>
  <c r="AF46" i="7"/>
  <c r="AE46" i="7"/>
  <c r="AD46" i="7"/>
  <c r="AC46" i="7"/>
  <c r="AB46" i="7"/>
  <c r="AA46" i="7"/>
  <c r="Z46" i="7"/>
  <c r="Y46" i="7"/>
  <c r="X46" i="7"/>
  <c r="W46" i="7"/>
  <c r="V46" i="7"/>
  <c r="U46" i="7"/>
  <c r="T46" i="7"/>
  <c r="S46" i="7"/>
  <c r="R46" i="7"/>
  <c r="Q46" i="7"/>
  <c r="P46" i="7"/>
  <c r="O46" i="7"/>
  <c r="N46" i="7"/>
  <c r="M46" i="7"/>
  <c r="L46" i="7"/>
  <c r="K46" i="7"/>
  <c r="J46" i="7"/>
  <c r="I46" i="7"/>
  <c r="H46" i="7"/>
  <c r="G46" i="7"/>
  <c r="F46" i="7"/>
  <c r="E46" i="7"/>
  <c r="AN45" i="7"/>
  <c r="AM45" i="7"/>
  <c r="AL45" i="7"/>
  <c r="AK45" i="7"/>
  <c r="AJ45" i="7"/>
  <c r="AI45" i="7"/>
  <c r="AH45" i="7"/>
  <c r="AG45" i="7"/>
  <c r="AF45" i="7"/>
  <c r="AE45" i="7"/>
  <c r="AD45" i="7"/>
  <c r="AC45" i="7"/>
  <c r="AB45" i="7"/>
  <c r="AA45" i="7"/>
  <c r="Z45" i="7"/>
  <c r="Y45" i="7"/>
  <c r="X45" i="7"/>
  <c r="W45" i="7"/>
  <c r="V45" i="7"/>
  <c r="U45" i="7"/>
  <c r="T45" i="7"/>
  <c r="S45" i="7"/>
  <c r="R45" i="7"/>
  <c r="Q45" i="7"/>
  <c r="P45" i="7"/>
  <c r="O45" i="7"/>
  <c r="N45" i="7"/>
  <c r="M45" i="7"/>
  <c r="L45" i="7"/>
  <c r="K45" i="7"/>
  <c r="J45" i="7"/>
  <c r="I45" i="7"/>
  <c r="H45" i="7"/>
  <c r="G45" i="7"/>
  <c r="E45" i="7"/>
  <c r="AN44" i="7"/>
  <c r="AM44" i="7"/>
  <c r="AL44" i="7"/>
  <c r="AK44" i="7"/>
  <c r="AJ44" i="7"/>
  <c r="AI44" i="7"/>
  <c r="AH44" i="7"/>
  <c r="AG44" i="7"/>
  <c r="AF44" i="7"/>
  <c r="AE44" i="7"/>
  <c r="AD44" i="7"/>
  <c r="AC44" i="7"/>
  <c r="AB44" i="7"/>
  <c r="AA44" i="7"/>
  <c r="Z44" i="7"/>
  <c r="Y44" i="7"/>
  <c r="X44" i="7"/>
  <c r="W44" i="7"/>
  <c r="V44" i="7"/>
  <c r="U44" i="7"/>
  <c r="T44" i="7"/>
  <c r="S44" i="7"/>
  <c r="R44" i="7"/>
  <c r="Q44" i="7"/>
  <c r="P44" i="7"/>
  <c r="O44" i="7"/>
  <c r="N44" i="7"/>
  <c r="M44" i="7"/>
  <c r="L44" i="7"/>
  <c r="K44" i="7"/>
  <c r="J44" i="7"/>
  <c r="I44" i="7"/>
  <c r="H44" i="7"/>
  <c r="G44" i="7"/>
  <c r="F44" i="7"/>
  <c r="E44" i="7"/>
  <c r="AN43" i="7"/>
  <c r="AM43" i="7"/>
  <c r="AL43" i="7"/>
  <c r="AK43" i="7"/>
  <c r="AJ43" i="7"/>
  <c r="AI43" i="7"/>
  <c r="AH43" i="7"/>
  <c r="AG43" i="7"/>
  <c r="AF43" i="7"/>
  <c r="AE43" i="7"/>
  <c r="AD43" i="7"/>
  <c r="AC43" i="7"/>
  <c r="AB43" i="7"/>
  <c r="AA43" i="7"/>
  <c r="Z43" i="7"/>
  <c r="Y43" i="7"/>
  <c r="X43" i="7"/>
  <c r="W43" i="7"/>
  <c r="V43" i="7"/>
  <c r="U43" i="7"/>
  <c r="T43" i="7"/>
  <c r="S43" i="7"/>
  <c r="R43" i="7"/>
  <c r="Q43" i="7"/>
  <c r="P43" i="7"/>
  <c r="O43" i="7"/>
  <c r="N43" i="7"/>
  <c r="M43" i="7"/>
  <c r="L43" i="7"/>
  <c r="K43" i="7"/>
  <c r="J43" i="7"/>
  <c r="I43" i="7"/>
  <c r="H43" i="7"/>
  <c r="G43" i="7"/>
  <c r="F43" i="7"/>
  <c r="E43" i="7"/>
  <c r="AN41" i="7"/>
  <c r="AM41" i="7"/>
  <c r="AL41" i="7"/>
  <c r="AK41" i="7"/>
  <c r="AJ41" i="7"/>
  <c r="AI41" i="7"/>
  <c r="AH41" i="7"/>
  <c r="AG41" i="7"/>
  <c r="AF41" i="7"/>
  <c r="AE41" i="7"/>
  <c r="AD41" i="7"/>
  <c r="AC41" i="7"/>
  <c r="AB41" i="7"/>
  <c r="AA41" i="7"/>
  <c r="Z41" i="7"/>
  <c r="Y41" i="7"/>
  <c r="X41" i="7"/>
  <c r="W41" i="7"/>
  <c r="V41" i="7"/>
  <c r="U41" i="7"/>
  <c r="T41" i="7"/>
  <c r="S41" i="7"/>
  <c r="R41" i="7"/>
  <c r="Q41" i="7"/>
  <c r="P41" i="7"/>
  <c r="O41" i="7"/>
  <c r="N41" i="7"/>
  <c r="M41" i="7"/>
  <c r="L41" i="7"/>
  <c r="K41" i="7"/>
  <c r="J41" i="7"/>
  <c r="I41" i="7"/>
  <c r="H41" i="7"/>
  <c r="G41" i="7"/>
  <c r="F41" i="7"/>
  <c r="E41" i="7"/>
  <c r="AN40" i="7"/>
  <c r="AM40" i="7"/>
  <c r="AL40" i="7"/>
  <c r="AK40" i="7"/>
  <c r="AJ40" i="7"/>
  <c r="AI40" i="7"/>
  <c r="AH40" i="7"/>
  <c r="AG40" i="7"/>
  <c r="AF40" i="7"/>
  <c r="AE40" i="7"/>
  <c r="AD40" i="7"/>
  <c r="AC40" i="7"/>
  <c r="AB40" i="7"/>
  <c r="AA40" i="7"/>
  <c r="Z40" i="7"/>
  <c r="Y40" i="7"/>
  <c r="X40" i="7"/>
  <c r="W40" i="7"/>
  <c r="V40" i="7"/>
  <c r="U40" i="7"/>
  <c r="T40" i="7"/>
  <c r="S40" i="7"/>
  <c r="R40" i="7"/>
  <c r="Q40" i="7"/>
  <c r="P40" i="7"/>
  <c r="O40" i="7"/>
  <c r="N40" i="7"/>
  <c r="M40" i="7"/>
  <c r="L40" i="7"/>
  <c r="K40" i="7"/>
  <c r="J40" i="7"/>
  <c r="I40" i="7"/>
  <c r="H40" i="7"/>
  <c r="G40" i="7"/>
  <c r="F40" i="7"/>
  <c r="E40" i="7"/>
  <c r="AN39" i="7"/>
  <c r="AM39" i="7"/>
  <c r="AL39" i="7"/>
  <c r="AK39" i="7"/>
  <c r="AJ39" i="7"/>
  <c r="AI39" i="7"/>
  <c r="AH39" i="7"/>
  <c r="AG39" i="7"/>
  <c r="AF39" i="7"/>
  <c r="AE39" i="7"/>
  <c r="AD39" i="7"/>
  <c r="AC39" i="7"/>
  <c r="AB39" i="7"/>
  <c r="AA39" i="7"/>
  <c r="Z39" i="7"/>
  <c r="Y39" i="7"/>
  <c r="X39" i="7"/>
  <c r="W39" i="7"/>
  <c r="V39" i="7"/>
  <c r="U39" i="7"/>
  <c r="T39" i="7"/>
  <c r="S39" i="7"/>
  <c r="R39" i="7"/>
  <c r="Q39" i="7"/>
  <c r="P39" i="7"/>
  <c r="O39" i="7"/>
  <c r="N39" i="7"/>
  <c r="M39" i="7"/>
  <c r="L39" i="7"/>
  <c r="K39" i="7"/>
  <c r="J39" i="7"/>
  <c r="I39" i="7"/>
  <c r="H39" i="7"/>
  <c r="G39" i="7"/>
  <c r="F39" i="7"/>
  <c r="E39" i="7"/>
  <c r="AN38" i="7"/>
  <c r="AM38" i="7"/>
  <c r="AL38" i="7"/>
  <c r="AK38" i="7"/>
  <c r="AJ38" i="7"/>
  <c r="AI38" i="7"/>
  <c r="AH38" i="7"/>
  <c r="AG38" i="7"/>
  <c r="AF38" i="7"/>
  <c r="AE38" i="7"/>
  <c r="AD38" i="7"/>
  <c r="AC38" i="7"/>
  <c r="AB38" i="7"/>
  <c r="AA38" i="7"/>
  <c r="Z38" i="7"/>
  <c r="Y38" i="7"/>
  <c r="X38" i="7"/>
  <c r="W38" i="7"/>
  <c r="V38" i="7"/>
  <c r="U38" i="7"/>
  <c r="T38" i="7"/>
  <c r="S38" i="7"/>
  <c r="R38" i="7"/>
  <c r="Q38" i="7"/>
  <c r="P38" i="7"/>
  <c r="O38" i="7"/>
  <c r="N38" i="7"/>
  <c r="M38" i="7"/>
  <c r="L38" i="7"/>
  <c r="K38" i="7"/>
  <c r="J38" i="7"/>
  <c r="I38" i="7"/>
  <c r="H38" i="7"/>
  <c r="G38" i="7"/>
  <c r="F38" i="7"/>
  <c r="E38" i="7"/>
  <c r="AN36" i="7"/>
  <c r="AM36" i="7"/>
  <c r="AL36" i="7"/>
  <c r="AK36" i="7"/>
  <c r="AJ36" i="7"/>
  <c r="AI36" i="7"/>
  <c r="AH36" i="7"/>
  <c r="AG36" i="7"/>
  <c r="AF36" i="7"/>
  <c r="AE36" i="7"/>
  <c r="AD36" i="7"/>
  <c r="AC36" i="7"/>
  <c r="AB36" i="7"/>
  <c r="AA36" i="7"/>
  <c r="Z36" i="7"/>
  <c r="Y36" i="7"/>
  <c r="X36" i="7"/>
  <c r="W36" i="7"/>
  <c r="V36" i="7"/>
  <c r="U36" i="7"/>
  <c r="T36" i="7"/>
  <c r="S36" i="7"/>
  <c r="R36" i="7"/>
  <c r="Q36" i="7"/>
  <c r="P36" i="7"/>
  <c r="O36" i="7"/>
  <c r="N36" i="7"/>
  <c r="M36" i="7"/>
  <c r="L36" i="7"/>
  <c r="K36" i="7"/>
  <c r="J36" i="7"/>
  <c r="I36" i="7"/>
  <c r="H36" i="7"/>
  <c r="G36" i="7"/>
  <c r="F36" i="7"/>
  <c r="E36" i="7"/>
  <c r="AN35" i="7"/>
  <c r="AM35" i="7"/>
  <c r="AL35" i="7"/>
  <c r="AK35" i="7"/>
  <c r="AJ35" i="7"/>
  <c r="AI35" i="7"/>
  <c r="AH35" i="7"/>
  <c r="AG35" i="7"/>
  <c r="AF35" i="7"/>
  <c r="AE35" i="7"/>
  <c r="AD35" i="7"/>
  <c r="AC35" i="7"/>
  <c r="AB35" i="7"/>
  <c r="AA35" i="7"/>
  <c r="Z35" i="7"/>
  <c r="Y35" i="7"/>
  <c r="X35" i="7"/>
  <c r="W35" i="7"/>
  <c r="V35" i="7"/>
  <c r="U35" i="7"/>
  <c r="T35" i="7"/>
  <c r="S35" i="7"/>
  <c r="R35" i="7"/>
  <c r="Q35" i="7"/>
  <c r="P35" i="7"/>
  <c r="O35" i="7"/>
  <c r="N35" i="7"/>
  <c r="M35" i="7"/>
  <c r="L35" i="7"/>
  <c r="K35" i="7"/>
  <c r="J35" i="7"/>
  <c r="I35" i="7"/>
  <c r="H35" i="7"/>
  <c r="G35" i="7"/>
  <c r="F35" i="7"/>
  <c r="E35" i="7"/>
  <c r="AN34" i="7"/>
  <c r="AM34" i="7"/>
  <c r="AL34" i="7"/>
  <c r="AK34" i="7"/>
  <c r="AJ34" i="7"/>
  <c r="AI34" i="7"/>
  <c r="AH34" i="7"/>
  <c r="AG34" i="7"/>
  <c r="AF34" i="7"/>
  <c r="AE34" i="7"/>
  <c r="AD34" i="7"/>
  <c r="AC34" i="7"/>
  <c r="AB34" i="7"/>
  <c r="AA34" i="7"/>
  <c r="Z34" i="7"/>
  <c r="Y34" i="7"/>
  <c r="X34" i="7"/>
  <c r="W34" i="7"/>
  <c r="V34" i="7"/>
  <c r="U34" i="7"/>
  <c r="T34" i="7"/>
  <c r="S34" i="7"/>
  <c r="R34" i="7"/>
  <c r="Q34" i="7"/>
  <c r="P34" i="7"/>
  <c r="O34" i="7"/>
  <c r="N34" i="7"/>
  <c r="M34" i="7"/>
  <c r="L34" i="7"/>
  <c r="K34" i="7"/>
  <c r="J34" i="7"/>
  <c r="I34" i="7"/>
  <c r="H34" i="7"/>
  <c r="G34" i="7"/>
  <c r="F34" i="7"/>
  <c r="E34" i="7"/>
  <c r="AN33" i="7"/>
  <c r="AM33" i="7"/>
  <c r="AL33" i="7"/>
  <c r="AK33" i="7"/>
  <c r="AJ33" i="7"/>
  <c r="AI33" i="7"/>
  <c r="AH33" i="7"/>
  <c r="AG33" i="7"/>
  <c r="AF33" i="7"/>
  <c r="AE33" i="7"/>
  <c r="AD33" i="7"/>
  <c r="AC33" i="7"/>
  <c r="AB33" i="7"/>
  <c r="AA33" i="7"/>
  <c r="Z33" i="7"/>
  <c r="Y33" i="7"/>
  <c r="X33" i="7"/>
  <c r="W33" i="7"/>
  <c r="V33" i="7"/>
  <c r="U33" i="7"/>
  <c r="T33" i="7"/>
  <c r="S33" i="7"/>
  <c r="R33" i="7"/>
  <c r="Q33" i="7"/>
  <c r="P33" i="7"/>
  <c r="O33" i="7"/>
  <c r="N33" i="7"/>
  <c r="M33" i="7"/>
  <c r="L33" i="7"/>
  <c r="K33" i="7"/>
  <c r="J33" i="7"/>
  <c r="I33" i="7"/>
  <c r="H33" i="7"/>
  <c r="G33" i="7"/>
  <c r="F33" i="7"/>
  <c r="E33" i="7"/>
  <c r="AN32" i="7"/>
  <c r="AM32" i="7"/>
  <c r="AL32" i="7"/>
  <c r="AK32" i="7"/>
  <c r="AJ32" i="7"/>
  <c r="AI32" i="7"/>
  <c r="AH32" i="7"/>
  <c r="AG32" i="7"/>
  <c r="AF32" i="7"/>
  <c r="AE32" i="7"/>
  <c r="AD32" i="7"/>
  <c r="AC32" i="7"/>
  <c r="AB32" i="7"/>
  <c r="AA32" i="7"/>
  <c r="Z32" i="7"/>
  <c r="Y32" i="7"/>
  <c r="X32" i="7"/>
  <c r="W32" i="7"/>
  <c r="V32" i="7"/>
  <c r="U32" i="7"/>
  <c r="T32" i="7"/>
  <c r="S32" i="7"/>
  <c r="R32" i="7"/>
  <c r="Q32" i="7"/>
  <c r="P32" i="7"/>
  <c r="O32" i="7"/>
  <c r="N32" i="7"/>
  <c r="M32" i="7"/>
  <c r="L32" i="7"/>
  <c r="K32" i="7"/>
  <c r="J32" i="7"/>
  <c r="I32" i="7"/>
  <c r="H32" i="7"/>
  <c r="G32" i="7"/>
  <c r="F32" i="7"/>
  <c r="E32" i="7"/>
  <c r="AN31" i="7"/>
  <c r="AM31" i="7"/>
  <c r="AL31" i="7"/>
  <c r="AK31" i="7"/>
  <c r="AJ31" i="7"/>
  <c r="AI31" i="7"/>
  <c r="AH31" i="7"/>
  <c r="AG31" i="7"/>
  <c r="AF31" i="7"/>
  <c r="AE31" i="7"/>
  <c r="AD31" i="7"/>
  <c r="AC31" i="7"/>
  <c r="AB31" i="7"/>
  <c r="AA31" i="7"/>
  <c r="Z31" i="7"/>
  <c r="Y31" i="7"/>
  <c r="X31" i="7"/>
  <c r="W31" i="7"/>
  <c r="V31" i="7"/>
  <c r="U31" i="7"/>
  <c r="T31" i="7"/>
  <c r="S31" i="7"/>
  <c r="R31" i="7"/>
  <c r="Q31" i="7"/>
  <c r="P31" i="7"/>
  <c r="O31" i="7"/>
  <c r="N31" i="7"/>
  <c r="M31" i="7"/>
  <c r="L31" i="7"/>
  <c r="K31" i="7"/>
  <c r="J31" i="7"/>
  <c r="I31" i="7"/>
  <c r="H31" i="7"/>
  <c r="G31" i="7"/>
  <c r="F31" i="7"/>
  <c r="E31" i="7"/>
  <c r="AN30" i="7"/>
  <c r="AM30" i="7"/>
  <c r="AL30" i="7"/>
  <c r="AK30" i="7"/>
  <c r="AJ30" i="7"/>
  <c r="AI30" i="7"/>
  <c r="AH30" i="7"/>
  <c r="AG30" i="7"/>
  <c r="AF30" i="7"/>
  <c r="AE30" i="7"/>
  <c r="AD30" i="7"/>
  <c r="AC30" i="7"/>
  <c r="AB30" i="7"/>
  <c r="AA30" i="7"/>
  <c r="Z30" i="7"/>
  <c r="Y30" i="7"/>
  <c r="X30" i="7"/>
  <c r="W30" i="7"/>
  <c r="V30" i="7"/>
  <c r="U30" i="7"/>
  <c r="T30" i="7"/>
  <c r="S30" i="7"/>
  <c r="R30" i="7"/>
  <c r="Q30" i="7"/>
  <c r="P30" i="7"/>
  <c r="O30" i="7"/>
  <c r="N30" i="7"/>
  <c r="M30" i="7"/>
  <c r="L30" i="7"/>
  <c r="K30" i="7"/>
  <c r="J30" i="7"/>
  <c r="I30" i="7"/>
  <c r="H30" i="7"/>
  <c r="G30" i="7"/>
  <c r="F30" i="7"/>
  <c r="E30" i="7"/>
  <c r="AN28" i="7"/>
  <c r="AM28" i="7"/>
  <c r="AL28" i="7"/>
  <c r="AK28" i="7"/>
  <c r="AJ28" i="7"/>
  <c r="AI28" i="7"/>
  <c r="AH28" i="7"/>
  <c r="AG28" i="7"/>
  <c r="AF28" i="7"/>
  <c r="AE28" i="7"/>
  <c r="AD28" i="7"/>
  <c r="AC28" i="7"/>
  <c r="AB28" i="7"/>
  <c r="AA28" i="7"/>
  <c r="Z28" i="7"/>
  <c r="Y28" i="7"/>
  <c r="X28" i="7"/>
  <c r="W28" i="7"/>
  <c r="V28" i="7"/>
  <c r="U28" i="7"/>
  <c r="T28" i="7"/>
  <c r="S28" i="7"/>
  <c r="R28" i="7"/>
  <c r="Q28" i="7"/>
  <c r="P28" i="7"/>
  <c r="O28" i="7"/>
  <c r="N28" i="7"/>
  <c r="M28" i="7"/>
  <c r="L28" i="7"/>
  <c r="K28" i="7"/>
  <c r="J28" i="7"/>
  <c r="I28" i="7"/>
  <c r="H28" i="7"/>
  <c r="G28" i="7"/>
  <c r="F28" i="7"/>
  <c r="E28" i="7"/>
  <c r="AN27" i="7"/>
  <c r="AM27" i="7"/>
  <c r="AL27" i="7"/>
  <c r="AK27" i="7"/>
  <c r="AJ27" i="7"/>
  <c r="AI27" i="7"/>
  <c r="AH27" i="7"/>
  <c r="AG27" i="7"/>
  <c r="AF27" i="7"/>
  <c r="AE27" i="7"/>
  <c r="AD27" i="7"/>
  <c r="AC27" i="7"/>
  <c r="AB27" i="7"/>
  <c r="AA27" i="7"/>
  <c r="Z27" i="7"/>
  <c r="Y27" i="7"/>
  <c r="X27" i="7"/>
  <c r="W27" i="7"/>
  <c r="V27" i="7"/>
  <c r="U27" i="7"/>
  <c r="T27" i="7"/>
  <c r="S27" i="7"/>
  <c r="R27" i="7"/>
  <c r="Q27" i="7"/>
  <c r="P27" i="7"/>
  <c r="O27" i="7"/>
  <c r="N27" i="7"/>
  <c r="M27" i="7"/>
  <c r="L27" i="7"/>
  <c r="K27" i="7"/>
  <c r="J27" i="7"/>
  <c r="I27" i="7"/>
  <c r="H27" i="7"/>
  <c r="G27" i="7"/>
  <c r="F27" i="7"/>
  <c r="E27" i="7"/>
  <c r="AN26" i="7"/>
  <c r="AM26" i="7"/>
  <c r="AL26" i="7"/>
  <c r="AK26" i="7"/>
  <c r="AJ26" i="7"/>
  <c r="AI26" i="7"/>
  <c r="AH26" i="7"/>
  <c r="AG26" i="7"/>
  <c r="AF26" i="7"/>
  <c r="AE26" i="7"/>
  <c r="AD26" i="7"/>
  <c r="AC26" i="7"/>
  <c r="AB26" i="7"/>
  <c r="AA26" i="7"/>
  <c r="Z26" i="7"/>
  <c r="Y26" i="7"/>
  <c r="X26" i="7"/>
  <c r="W26" i="7"/>
  <c r="V26" i="7"/>
  <c r="U26" i="7"/>
  <c r="T26" i="7"/>
  <c r="S26" i="7"/>
  <c r="R26" i="7"/>
  <c r="Q26" i="7"/>
  <c r="P26" i="7"/>
  <c r="O26" i="7"/>
  <c r="N26" i="7"/>
  <c r="M26" i="7"/>
  <c r="L26" i="7"/>
  <c r="K26" i="7"/>
  <c r="J26" i="7"/>
  <c r="I26" i="7"/>
  <c r="H26" i="7"/>
  <c r="G26" i="7"/>
  <c r="F26" i="7"/>
  <c r="E26" i="7"/>
  <c r="AN25" i="7"/>
  <c r="AM25" i="7"/>
  <c r="AL25" i="7"/>
  <c r="AK25" i="7"/>
  <c r="AJ25" i="7"/>
  <c r="AI25" i="7"/>
  <c r="AH25" i="7"/>
  <c r="AG25" i="7"/>
  <c r="AF25" i="7"/>
  <c r="AE25" i="7"/>
  <c r="AD25" i="7"/>
  <c r="AC25" i="7"/>
  <c r="AB25" i="7"/>
  <c r="AA25" i="7"/>
  <c r="Z25" i="7"/>
  <c r="Y25" i="7"/>
  <c r="X25" i="7"/>
  <c r="W25" i="7"/>
  <c r="V25" i="7"/>
  <c r="U25" i="7"/>
  <c r="T25" i="7"/>
  <c r="S25" i="7"/>
  <c r="R25" i="7"/>
  <c r="Q25" i="7"/>
  <c r="P25" i="7"/>
  <c r="O25" i="7"/>
  <c r="N25" i="7"/>
  <c r="M25" i="7"/>
  <c r="L25" i="7"/>
  <c r="K25" i="7"/>
  <c r="J25" i="7"/>
  <c r="I25" i="7"/>
  <c r="H25" i="7"/>
  <c r="G25" i="7"/>
  <c r="F25" i="7"/>
  <c r="E25" i="7"/>
  <c r="AN24" i="7"/>
  <c r="AM24" i="7"/>
  <c r="AL24" i="7"/>
  <c r="AK24" i="7"/>
  <c r="AJ24" i="7"/>
  <c r="AI24" i="7"/>
  <c r="AH24" i="7"/>
  <c r="AG24" i="7"/>
  <c r="AF24" i="7"/>
  <c r="AE24" i="7"/>
  <c r="AD24" i="7"/>
  <c r="AC24" i="7"/>
  <c r="AB24" i="7"/>
  <c r="AA24" i="7"/>
  <c r="Z24" i="7"/>
  <c r="Y24" i="7"/>
  <c r="X24" i="7"/>
  <c r="W24" i="7"/>
  <c r="V24" i="7"/>
  <c r="U24" i="7"/>
  <c r="T24" i="7"/>
  <c r="S24" i="7"/>
  <c r="R24" i="7"/>
  <c r="Q24" i="7"/>
  <c r="P24" i="7"/>
  <c r="O24" i="7"/>
  <c r="N24" i="7"/>
  <c r="M24" i="7"/>
  <c r="L24" i="7"/>
  <c r="K24" i="7"/>
  <c r="J24" i="7"/>
  <c r="I24" i="7"/>
  <c r="H24" i="7"/>
  <c r="G24" i="7"/>
  <c r="F24" i="7"/>
  <c r="E24" i="7"/>
  <c r="AN22" i="7"/>
  <c r="AM22" i="7"/>
  <c r="AL22" i="7"/>
  <c r="AK22" i="7"/>
  <c r="AJ22" i="7"/>
  <c r="AI22" i="7"/>
  <c r="AH22" i="7"/>
  <c r="AG22" i="7"/>
  <c r="AF22" i="7"/>
  <c r="AE22" i="7"/>
  <c r="AD22" i="7"/>
  <c r="AC22" i="7"/>
  <c r="AB22" i="7"/>
  <c r="AA22" i="7"/>
  <c r="Z22" i="7"/>
  <c r="Y22" i="7"/>
  <c r="X22" i="7"/>
  <c r="W22" i="7"/>
  <c r="V22" i="7"/>
  <c r="U22" i="7"/>
  <c r="T22" i="7"/>
  <c r="S22" i="7"/>
  <c r="R22" i="7"/>
  <c r="Q22" i="7"/>
  <c r="P22" i="7"/>
  <c r="O22" i="7"/>
  <c r="N22" i="7"/>
  <c r="M22" i="7"/>
  <c r="L22" i="7"/>
  <c r="K22" i="7"/>
  <c r="J22" i="7"/>
  <c r="I22" i="7"/>
  <c r="H22" i="7"/>
  <c r="G22" i="7"/>
  <c r="F22" i="7"/>
  <c r="E22" i="7"/>
  <c r="AN21" i="7"/>
  <c r="AM21" i="7"/>
  <c r="AL21" i="7"/>
  <c r="AK21" i="7"/>
  <c r="AJ21" i="7"/>
  <c r="AI21" i="7"/>
  <c r="AH21" i="7"/>
  <c r="AG21" i="7"/>
  <c r="AF21" i="7"/>
  <c r="AE21" i="7"/>
  <c r="AD21" i="7"/>
  <c r="AC21" i="7"/>
  <c r="AB21" i="7"/>
  <c r="AA21" i="7"/>
  <c r="Z21" i="7"/>
  <c r="Y21" i="7"/>
  <c r="X21" i="7"/>
  <c r="W21" i="7"/>
  <c r="V21" i="7"/>
  <c r="U21" i="7"/>
  <c r="T21" i="7"/>
  <c r="S21" i="7"/>
  <c r="R21" i="7"/>
  <c r="Q21" i="7"/>
  <c r="P21" i="7"/>
  <c r="O21" i="7"/>
  <c r="N21" i="7"/>
  <c r="M21" i="7"/>
  <c r="L21" i="7"/>
  <c r="K21" i="7"/>
  <c r="J21" i="7"/>
  <c r="I21" i="7"/>
  <c r="H21" i="7"/>
  <c r="G21" i="7"/>
  <c r="F21" i="7"/>
  <c r="E21" i="7"/>
  <c r="AN20" i="7"/>
  <c r="AM20" i="7"/>
  <c r="AL20" i="7"/>
  <c r="AK20" i="7"/>
  <c r="AJ20" i="7"/>
  <c r="AI20" i="7"/>
  <c r="AH20" i="7"/>
  <c r="AG20" i="7"/>
  <c r="AF20" i="7"/>
  <c r="AE20" i="7"/>
  <c r="AD20" i="7"/>
  <c r="AC20" i="7"/>
  <c r="AB20" i="7"/>
  <c r="AA20" i="7"/>
  <c r="Z20" i="7"/>
  <c r="Y20" i="7"/>
  <c r="X20" i="7"/>
  <c r="W20" i="7"/>
  <c r="V20" i="7"/>
  <c r="U20" i="7"/>
  <c r="T20" i="7"/>
  <c r="S20" i="7"/>
  <c r="R20" i="7"/>
  <c r="Q20" i="7"/>
  <c r="P20" i="7"/>
  <c r="O20" i="7"/>
  <c r="N20" i="7"/>
  <c r="M20" i="7"/>
  <c r="L20" i="7"/>
  <c r="K20" i="7"/>
  <c r="J20" i="7"/>
  <c r="I20" i="7"/>
  <c r="H20" i="7"/>
  <c r="G20" i="7"/>
  <c r="F20" i="7"/>
  <c r="E20" i="7"/>
  <c r="AN19" i="7"/>
  <c r="AM19" i="7"/>
  <c r="AL19" i="7"/>
  <c r="AK19" i="7"/>
  <c r="AJ19" i="7"/>
  <c r="AI19" i="7"/>
  <c r="AH19" i="7"/>
  <c r="AG19" i="7"/>
  <c r="AF19" i="7"/>
  <c r="AE19" i="7"/>
  <c r="AD19" i="7"/>
  <c r="AC19" i="7"/>
  <c r="AB19" i="7"/>
  <c r="AA19" i="7"/>
  <c r="Z19" i="7"/>
  <c r="Y19" i="7"/>
  <c r="X19" i="7"/>
  <c r="W19" i="7"/>
  <c r="V19" i="7"/>
  <c r="U19" i="7"/>
  <c r="T19" i="7"/>
  <c r="S19" i="7"/>
  <c r="R19" i="7"/>
  <c r="Q19" i="7"/>
  <c r="P19" i="7"/>
  <c r="O19" i="7"/>
  <c r="N19" i="7"/>
  <c r="M19" i="7"/>
  <c r="L19" i="7"/>
  <c r="K19" i="7"/>
  <c r="J19" i="7"/>
  <c r="I19" i="7"/>
  <c r="H19" i="7"/>
  <c r="G19" i="7"/>
  <c r="F19" i="7"/>
  <c r="E19" i="7"/>
  <c r="AN18" i="7"/>
  <c r="AM18" i="7"/>
  <c r="AL18" i="7"/>
  <c r="AK18" i="7"/>
  <c r="AJ18" i="7"/>
  <c r="AI18" i="7"/>
  <c r="AH18" i="7"/>
  <c r="AG18" i="7"/>
  <c r="AF18" i="7"/>
  <c r="AE18" i="7"/>
  <c r="AD18" i="7"/>
  <c r="AC18" i="7"/>
  <c r="AB18" i="7"/>
  <c r="AA18" i="7"/>
  <c r="Z18" i="7"/>
  <c r="Y18" i="7"/>
  <c r="X18" i="7"/>
  <c r="W18" i="7"/>
  <c r="V18" i="7"/>
  <c r="U18" i="7"/>
  <c r="T18" i="7"/>
  <c r="S18" i="7"/>
  <c r="R18" i="7"/>
  <c r="Q18" i="7"/>
  <c r="P18" i="7"/>
  <c r="O18" i="7"/>
  <c r="N18" i="7"/>
  <c r="M18" i="7"/>
  <c r="L18" i="7"/>
  <c r="K18" i="7"/>
  <c r="J18" i="7"/>
  <c r="I18" i="7"/>
  <c r="H18" i="7"/>
  <c r="G18" i="7"/>
  <c r="F18" i="7"/>
  <c r="E18" i="7"/>
  <c r="AN17" i="7"/>
  <c r="AN61" i="7" s="1"/>
  <c r="AM17" i="7"/>
  <c r="AM61" i="7" s="1"/>
  <c r="AL17" i="7"/>
  <c r="AL61" i="7" s="1"/>
  <c r="AK17" i="7"/>
  <c r="AK61" i="7" s="1"/>
  <c r="AJ17" i="7"/>
  <c r="AJ61" i="7" s="1"/>
  <c r="AI17" i="7"/>
  <c r="AI61" i="7" s="1"/>
  <c r="AH17" i="7"/>
  <c r="AH61" i="7" s="1"/>
  <c r="AG17" i="7"/>
  <c r="AG61" i="7" s="1"/>
  <c r="AF17" i="7"/>
  <c r="AF61" i="7" s="1"/>
  <c r="AE17" i="7"/>
  <c r="AE61" i="7" s="1"/>
  <c r="AD17" i="7"/>
  <c r="AD61" i="7" s="1"/>
  <c r="AC17" i="7"/>
  <c r="AC61" i="7" s="1"/>
  <c r="AB17" i="7"/>
  <c r="AB61" i="7" s="1"/>
  <c r="AA17" i="7"/>
  <c r="AA61" i="7" s="1"/>
  <c r="Z17" i="7"/>
  <c r="Z61" i="7" s="1"/>
  <c r="Y17" i="7"/>
  <c r="Y61" i="7" s="1"/>
  <c r="X17" i="7"/>
  <c r="X61" i="7" s="1"/>
  <c r="W17" i="7"/>
  <c r="W61" i="7" s="1"/>
  <c r="V17" i="7"/>
  <c r="V61" i="7" s="1"/>
  <c r="U17" i="7"/>
  <c r="U61" i="7" s="1"/>
  <c r="T17" i="7"/>
  <c r="T61" i="7" s="1"/>
  <c r="S17" i="7"/>
  <c r="S61" i="7" s="1"/>
  <c r="R17" i="7"/>
  <c r="R61" i="7" s="1"/>
  <c r="Q17" i="7"/>
  <c r="Q61" i="7" s="1"/>
  <c r="P17" i="7"/>
  <c r="P61" i="7" s="1"/>
  <c r="O17" i="7"/>
  <c r="O61" i="7" s="1"/>
  <c r="N17" i="7"/>
  <c r="N61" i="7" s="1"/>
  <c r="M17" i="7"/>
  <c r="M61" i="7" s="1"/>
  <c r="L17" i="7"/>
  <c r="L61" i="7" s="1"/>
  <c r="K17" i="7"/>
  <c r="K61" i="7" s="1"/>
  <c r="J17" i="7"/>
  <c r="J61" i="7" s="1"/>
  <c r="I17" i="7"/>
  <c r="I61" i="7" s="1"/>
  <c r="H17" i="7"/>
  <c r="H61" i="7" s="1"/>
  <c r="G17" i="7"/>
  <c r="G61" i="7" s="1"/>
  <c r="F17" i="7"/>
  <c r="F61" i="7" s="1"/>
  <c r="E17" i="7"/>
  <c r="E61" i="7" s="1"/>
  <c r="AN15" i="7"/>
  <c r="AM15" i="7"/>
  <c r="AL15" i="7"/>
  <c r="AK15" i="7"/>
  <c r="AJ15" i="7"/>
  <c r="AI15" i="7"/>
  <c r="AH15" i="7"/>
  <c r="AG15" i="7"/>
  <c r="AF15" i="7"/>
  <c r="AE15" i="7"/>
  <c r="AD15" i="7"/>
  <c r="AC15" i="7"/>
  <c r="AB15" i="7"/>
  <c r="AA15" i="7"/>
  <c r="Z15" i="7"/>
  <c r="Y15" i="7"/>
  <c r="X15" i="7"/>
  <c r="W15" i="7"/>
  <c r="V15" i="7"/>
  <c r="U15" i="7"/>
  <c r="T15" i="7"/>
  <c r="S15" i="7"/>
  <c r="R15" i="7"/>
  <c r="Q15" i="7"/>
  <c r="P15" i="7"/>
  <c r="O15" i="7"/>
  <c r="N15" i="7"/>
  <c r="M15" i="7"/>
  <c r="L15" i="7"/>
  <c r="K15" i="7"/>
  <c r="J15" i="7"/>
  <c r="I15" i="7"/>
  <c r="H15" i="7"/>
  <c r="G15" i="7"/>
  <c r="F15" i="7"/>
  <c r="E15" i="7"/>
  <c r="AN14" i="7"/>
  <c r="AM14" i="7"/>
  <c r="AL14" i="7"/>
  <c r="AK14" i="7"/>
  <c r="AJ14" i="7"/>
  <c r="AI14" i="7"/>
  <c r="AH14" i="7"/>
  <c r="AG14" i="7"/>
  <c r="AF14" i="7"/>
  <c r="AE14" i="7"/>
  <c r="AD14" i="7"/>
  <c r="AC14" i="7"/>
  <c r="AB14" i="7"/>
  <c r="AA14" i="7"/>
  <c r="Z14" i="7"/>
  <c r="Y14" i="7"/>
  <c r="X14" i="7"/>
  <c r="W14" i="7"/>
  <c r="V14" i="7"/>
  <c r="U14" i="7"/>
  <c r="T14" i="7"/>
  <c r="S14" i="7"/>
  <c r="R14" i="7"/>
  <c r="Q14" i="7"/>
  <c r="P14" i="7"/>
  <c r="O14" i="7"/>
  <c r="N14" i="7"/>
  <c r="M14" i="7"/>
  <c r="L14" i="7"/>
  <c r="K14" i="7"/>
  <c r="J14" i="7"/>
  <c r="I14" i="7"/>
  <c r="H14" i="7"/>
  <c r="G14" i="7"/>
  <c r="F14" i="7"/>
  <c r="E14" i="7"/>
  <c r="AN13" i="7"/>
  <c r="AM13" i="7"/>
  <c r="AL13" i="7"/>
  <c r="AK13" i="7"/>
  <c r="AJ13" i="7"/>
  <c r="AI13" i="7"/>
  <c r="AH13" i="7"/>
  <c r="AG13" i="7"/>
  <c r="AF13" i="7"/>
  <c r="AE13" i="7"/>
  <c r="AD13" i="7"/>
  <c r="AC13" i="7"/>
  <c r="AB13" i="7"/>
  <c r="AA13" i="7"/>
  <c r="Z13" i="7"/>
  <c r="Y13" i="7"/>
  <c r="X13" i="7"/>
  <c r="W13" i="7"/>
  <c r="V13" i="7"/>
  <c r="U13" i="7"/>
  <c r="T13" i="7"/>
  <c r="S13" i="7"/>
  <c r="R13" i="7"/>
  <c r="Q13" i="7"/>
  <c r="P13" i="7"/>
  <c r="O13" i="7"/>
  <c r="N13" i="7"/>
  <c r="M13" i="7"/>
  <c r="L13" i="7"/>
  <c r="K13" i="7"/>
  <c r="J13" i="7"/>
  <c r="I13" i="7"/>
  <c r="H13" i="7"/>
  <c r="G13" i="7"/>
  <c r="F13" i="7"/>
  <c r="E13" i="7"/>
  <c r="AN12" i="7"/>
  <c r="AM12" i="7"/>
  <c r="AL12" i="7"/>
  <c r="AK12" i="7"/>
  <c r="AJ12" i="7"/>
  <c r="AI12" i="7"/>
  <c r="AH12" i="7"/>
  <c r="AG12" i="7"/>
  <c r="AF12" i="7"/>
  <c r="AE12" i="7"/>
  <c r="AD12" i="7"/>
  <c r="AC12" i="7"/>
  <c r="AB12" i="7"/>
  <c r="AA12" i="7"/>
  <c r="Z12" i="7"/>
  <c r="Y12" i="7"/>
  <c r="X12" i="7"/>
  <c r="W12" i="7"/>
  <c r="V12" i="7"/>
  <c r="U12" i="7"/>
  <c r="T12" i="7"/>
  <c r="S12" i="7"/>
  <c r="R12" i="7"/>
  <c r="Q12" i="7"/>
  <c r="P12" i="7"/>
  <c r="O12" i="7"/>
  <c r="N12" i="7"/>
  <c r="M12" i="7"/>
  <c r="L12" i="7"/>
  <c r="K12" i="7"/>
  <c r="J12" i="7"/>
  <c r="I12" i="7"/>
  <c r="H12" i="7"/>
  <c r="G12" i="7"/>
  <c r="F12" i="7"/>
  <c r="E12" i="7"/>
  <c r="AN10" i="7"/>
  <c r="AM10" i="7"/>
  <c r="AL10" i="7"/>
  <c r="AK10" i="7"/>
  <c r="AJ10" i="7"/>
  <c r="AI10" i="7"/>
  <c r="AH10" i="7"/>
  <c r="AG10" i="7"/>
  <c r="AF10" i="7"/>
  <c r="AE10" i="7"/>
  <c r="AD10" i="7"/>
  <c r="AC10" i="7"/>
  <c r="AB10" i="7"/>
  <c r="AA10" i="7"/>
  <c r="Z10" i="7"/>
  <c r="Y10" i="7"/>
  <c r="X10" i="7"/>
  <c r="W10" i="7"/>
  <c r="V10" i="7"/>
  <c r="U10" i="7"/>
  <c r="T10" i="7"/>
  <c r="S10" i="7"/>
  <c r="R10" i="7"/>
  <c r="Q10" i="7"/>
  <c r="P10" i="7"/>
  <c r="O10" i="7"/>
  <c r="N10" i="7"/>
  <c r="M10" i="7"/>
  <c r="L10" i="7"/>
  <c r="K10" i="7"/>
  <c r="J10" i="7"/>
  <c r="I10" i="7"/>
  <c r="H10" i="7"/>
  <c r="G10" i="7"/>
  <c r="F10" i="7"/>
  <c r="E10" i="7"/>
  <c r="AN9" i="7"/>
  <c r="AN60" i="7" s="1"/>
  <c r="AM9" i="7"/>
  <c r="AM60" i="7" s="1"/>
  <c r="AL9" i="7"/>
  <c r="AL60" i="7" s="1"/>
  <c r="AK9" i="7"/>
  <c r="AK60" i="7" s="1"/>
  <c r="AJ9" i="7"/>
  <c r="AJ60" i="7" s="1"/>
  <c r="AI9" i="7"/>
  <c r="AI60" i="7" s="1"/>
  <c r="AH9" i="7"/>
  <c r="AH60" i="7" s="1"/>
  <c r="AG9" i="7"/>
  <c r="AG60" i="7" s="1"/>
  <c r="AF9" i="7"/>
  <c r="AF60" i="7" s="1"/>
  <c r="AE9" i="7"/>
  <c r="AE60" i="7" s="1"/>
  <c r="AD9" i="7"/>
  <c r="AD60" i="7" s="1"/>
  <c r="AC9" i="7"/>
  <c r="AC60" i="7" s="1"/>
  <c r="AB9" i="7"/>
  <c r="AB60" i="7" s="1"/>
  <c r="AA9" i="7"/>
  <c r="AA60" i="7" s="1"/>
  <c r="Z9" i="7"/>
  <c r="Z60" i="7" s="1"/>
  <c r="Y9" i="7"/>
  <c r="Y60" i="7" s="1"/>
  <c r="X9" i="7"/>
  <c r="X60" i="7" s="1"/>
  <c r="W9" i="7"/>
  <c r="W60" i="7" s="1"/>
  <c r="V9" i="7"/>
  <c r="V60" i="7" s="1"/>
  <c r="U9" i="7"/>
  <c r="U60" i="7" s="1"/>
  <c r="T9" i="7"/>
  <c r="T60" i="7" s="1"/>
  <c r="S9" i="7"/>
  <c r="S60" i="7" s="1"/>
  <c r="R9" i="7"/>
  <c r="R60" i="7" s="1"/>
  <c r="Q9" i="7"/>
  <c r="Q60" i="7" s="1"/>
  <c r="P9" i="7"/>
  <c r="P60" i="7" s="1"/>
  <c r="O9" i="7"/>
  <c r="O60" i="7" s="1"/>
  <c r="N9" i="7"/>
  <c r="N60" i="7" s="1"/>
  <c r="M9" i="7"/>
  <c r="M60" i="7" s="1"/>
  <c r="L9" i="7"/>
  <c r="L60" i="7" s="1"/>
  <c r="K9" i="7"/>
  <c r="K60" i="7" s="1"/>
  <c r="J9" i="7"/>
  <c r="J60" i="7" s="1"/>
  <c r="I9" i="7"/>
  <c r="I60" i="7" s="1"/>
  <c r="H9" i="7"/>
  <c r="H60" i="7" s="1"/>
  <c r="G9" i="7"/>
  <c r="G60" i="7" s="1"/>
  <c r="F9" i="7"/>
  <c r="F60" i="7" s="1"/>
  <c r="E9" i="7"/>
  <c r="E60" i="7" s="1"/>
  <c r="AN8" i="7"/>
  <c r="AM8" i="7"/>
  <c r="AL8" i="7"/>
  <c r="AK8" i="7"/>
  <c r="AJ8" i="7"/>
  <c r="AI8" i="7"/>
  <c r="AH8" i="7"/>
  <c r="AG8" i="7"/>
  <c r="AF8" i="7"/>
  <c r="AE8" i="7"/>
  <c r="AD8" i="7"/>
  <c r="AC8" i="7"/>
  <c r="AB8" i="7"/>
  <c r="AA8" i="7"/>
  <c r="Z8" i="7"/>
  <c r="Y8" i="7"/>
  <c r="X8" i="7"/>
  <c r="W8" i="7"/>
  <c r="V8" i="7"/>
  <c r="U8" i="7"/>
  <c r="T8" i="7"/>
  <c r="S8" i="7"/>
  <c r="R8" i="7"/>
  <c r="Q8" i="7"/>
  <c r="P8" i="7"/>
  <c r="O8" i="7"/>
  <c r="N8" i="7"/>
  <c r="M8" i="7"/>
  <c r="L8" i="7"/>
  <c r="K8" i="7"/>
  <c r="J8" i="7"/>
  <c r="I8" i="7"/>
  <c r="H8" i="7"/>
  <c r="G8" i="7"/>
  <c r="F8" i="7"/>
  <c r="E8" i="7"/>
  <c r="AN7" i="7"/>
  <c r="AM7" i="7"/>
  <c r="AL7" i="7"/>
  <c r="AK7" i="7"/>
  <c r="AJ7" i="7"/>
  <c r="AI7" i="7"/>
  <c r="AH7" i="7"/>
  <c r="AG7" i="7"/>
  <c r="AF7" i="7"/>
  <c r="AE7" i="7"/>
  <c r="AD7" i="7"/>
  <c r="AC7" i="7"/>
  <c r="AB7" i="7"/>
  <c r="AA7" i="7"/>
  <c r="Z7" i="7"/>
  <c r="Y7" i="7"/>
  <c r="X7" i="7"/>
  <c r="W7" i="7"/>
  <c r="V7" i="7"/>
  <c r="U7" i="7"/>
  <c r="T7" i="7"/>
  <c r="S7" i="7"/>
  <c r="R7" i="7"/>
  <c r="Q7" i="7"/>
  <c r="P7" i="7"/>
  <c r="O7" i="7"/>
  <c r="N7" i="7"/>
  <c r="M7" i="7"/>
  <c r="L7" i="7"/>
  <c r="K7" i="7"/>
  <c r="J7" i="7"/>
  <c r="I7" i="7"/>
  <c r="H7" i="7"/>
  <c r="G7" i="7"/>
  <c r="F7" i="7"/>
  <c r="E7" i="7"/>
  <c r="AN6" i="7"/>
  <c r="AM6" i="7"/>
  <c r="AL6" i="7"/>
  <c r="AK6" i="7"/>
  <c r="AJ6" i="7"/>
  <c r="AI6" i="7"/>
  <c r="AH6" i="7"/>
  <c r="AG6" i="7"/>
  <c r="AF6" i="7"/>
  <c r="AE6" i="7"/>
  <c r="AD6" i="7"/>
  <c r="AC6" i="7"/>
  <c r="AB6" i="7"/>
  <c r="AA6" i="7"/>
  <c r="Z6" i="7"/>
  <c r="Y6" i="7"/>
  <c r="X6" i="7"/>
  <c r="W6" i="7"/>
  <c r="V6" i="7"/>
  <c r="U6" i="7"/>
  <c r="T6" i="7"/>
  <c r="S6" i="7"/>
  <c r="R6" i="7"/>
  <c r="Q6" i="7"/>
  <c r="P6" i="7"/>
  <c r="O6" i="7"/>
  <c r="N6" i="7"/>
  <c r="M6" i="7"/>
  <c r="L6" i="7"/>
  <c r="K6" i="7"/>
  <c r="J6" i="7"/>
  <c r="I6" i="7"/>
  <c r="H6" i="7"/>
  <c r="G6" i="7"/>
  <c r="F6" i="7"/>
  <c r="E6" i="7"/>
  <c r="AN5" i="7"/>
  <c r="AM5" i="7"/>
  <c r="AL5" i="7"/>
  <c r="AK5" i="7"/>
  <c r="AJ5" i="7"/>
  <c r="AI5" i="7"/>
  <c r="AH5" i="7"/>
  <c r="AG5" i="7"/>
  <c r="AF5" i="7"/>
  <c r="AE5" i="7"/>
  <c r="AD5" i="7"/>
  <c r="AC5" i="7"/>
  <c r="AB5" i="7"/>
  <c r="AA5" i="7"/>
  <c r="Z5" i="7"/>
  <c r="Y5" i="7"/>
  <c r="X5" i="7"/>
  <c r="W5" i="7"/>
  <c r="V5" i="7"/>
  <c r="U5" i="7"/>
  <c r="T5" i="7"/>
  <c r="S5" i="7"/>
  <c r="R5" i="7"/>
  <c r="Q5" i="7"/>
  <c r="P5" i="7"/>
  <c r="O5" i="7"/>
  <c r="N5" i="7"/>
  <c r="M5" i="7"/>
  <c r="L5" i="7"/>
  <c r="K5" i="7"/>
  <c r="J5" i="7"/>
  <c r="I5" i="7"/>
  <c r="H5" i="7"/>
  <c r="G5" i="7"/>
  <c r="F5" i="7"/>
  <c r="E5" i="7"/>
  <c r="AN4" i="7"/>
  <c r="AM4" i="7"/>
  <c r="AM57" i="7" s="1"/>
  <c r="AL4" i="7"/>
  <c r="AK4" i="7"/>
  <c r="AJ4" i="7"/>
  <c r="AJ57" i="7" s="1"/>
  <c r="AI4" i="7"/>
  <c r="AH4" i="7"/>
  <c r="AG4" i="7"/>
  <c r="AF4" i="7"/>
  <c r="AE4" i="7"/>
  <c r="AE57" i="7" s="1"/>
  <c r="AD4" i="7"/>
  <c r="AC4" i="7"/>
  <c r="AB4" i="7"/>
  <c r="AB57" i="7" s="1"/>
  <c r="AA4" i="7"/>
  <c r="Z4" i="7"/>
  <c r="Y4" i="7"/>
  <c r="X4" i="7"/>
  <c r="W4" i="7"/>
  <c r="W57" i="7" s="1"/>
  <c r="V4" i="7"/>
  <c r="U4" i="7"/>
  <c r="T4" i="7"/>
  <c r="T57" i="7" s="1"/>
  <c r="S4" i="7"/>
  <c r="R4" i="7"/>
  <c r="Q4" i="7"/>
  <c r="P4" i="7"/>
  <c r="O4" i="7"/>
  <c r="O57" i="7" s="1"/>
  <c r="N4" i="7"/>
  <c r="M4" i="7"/>
  <c r="L4" i="7"/>
  <c r="K4" i="7"/>
  <c r="J4" i="7"/>
  <c r="I4" i="7"/>
  <c r="H4" i="7"/>
  <c r="G4" i="7"/>
  <c r="F4" i="7"/>
  <c r="E4" i="7"/>
  <c r="AN1" i="7"/>
  <c r="AM1" i="7"/>
  <c r="AL1" i="7"/>
  <c r="AK1" i="7"/>
  <c r="AJ1" i="7"/>
  <c r="AI1" i="7"/>
  <c r="AH1" i="7"/>
  <c r="AG1" i="7"/>
  <c r="AF1" i="7"/>
  <c r="AE1" i="7"/>
  <c r="AD1" i="7"/>
  <c r="AC1" i="7"/>
  <c r="AB1" i="7"/>
  <c r="AA1" i="7"/>
  <c r="Z1" i="7"/>
  <c r="Y1" i="7"/>
  <c r="X1" i="7"/>
  <c r="W1" i="7"/>
  <c r="V1" i="7"/>
  <c r="U1" i="7"/>
  <c r="T1" i="7"/>
  <c r="S1" i="7"/>
  <c r="R1" i="7"/>
  <c r="Q1" i="7"/>
  <c r="P1" i="7"/>
  <c r="O1" i="7"/>
  <c r="N1" i="7"/>
  <c r="M1" i="7"/>
  <c r="L1" i="7"/>
  <c r="K1" i="7"/>
  <c r="J1" i="7"/>
  <c r="I1" i="7"/>
  <c r="H1" i="7"/>
  <c r="G1" i="7"/>
  <c r="F1" i="7"/>
  <c r="E1" i="7"/>
  <c r="AN56" i="2"/>
  <c r="AM56" i="2"/>
  <c r="AL56" i="2"/>
  <c r="AK56" i="2"/>
  <c r="AJ56" i="2"/>
  <c r="AI56" i="2"/>
  <c r="AH56" i="2"/>
  <c r="AG56" i="2"/>
  <c r="AF56" i="2"/>
  <c r="AE56" i="2"/>
  <c r="AD56" i="2"/>
  <c r="AC56" i="2"/>
  <c r="AB56" i="2"/>
  <c r="AA56" i="2"/>
  <c r="Z56" i="2"/>
  <c r="Y56" i="2"/>
  <c r="X56" i="2"/>
  <c r="W56" i="2"/>
  <c r="V56" i="2"/>
  <c r="U56" i="2"/>
  <c r="T56" i="2"/>
  <c r="S56" i="2"/>
  <c r="R56" i="2"/>
  <c r="Q56" i="2"/>
  <c r="P56" i="2"/>
  <c r="O56" i="2"/>
  <c r="N56" i="2"/>
  <c r="M56" i="2"/>
  <c r="L56" i="2"/>
  <c r="K56" i="2"/>
  <c r="J56" i="2"/>
  <c r="I56" i="2"/>
  <c r="H56" i="2"/>
  <c r="G56" i="2"/>
  <c r="F56" i="2"/>
  <c r="E56" i="2"/>
  <c r="E55" i="2"/>
  <c r="AN55" i="2"/>
  <c r="AM55" i="2"/>
  <c r="AL55" i="2"/>
  <c r="AK55" i="2"/>
  <c r="AJ55" i="2"/>
  <c r="AI55" i="2"/>
  <c r="AH55" i="2"/>
  <c r="AG55" i="2"/>
  <c r="AF55" i="2"/>
  <c r="AE55" i="2"/>
  <c r="AD55" i="2"/>
  <c r="AC55" i="2"/>
  <c r="AB55" i="2"/>
  <c r="AA55" i="2"/>
  <c r="Z55" i="2"/>
  <c r="Y55" i="2"/>
  <c r="X55" i="2"/>
  <c r="W55" i="2"/>
  <c r="V55" i="2"/>
  <c r="U55" i="2"/>
  <c r="T55" i="2"/>
  <c r="S55" i="2"/>
  <c r="R55" i="2"/>
  <c r="Q55" i="2"/>
  <c r="P55" i="2"/>
  <c r="O55" i="2"/>
  <c r="N55" i="2"/>
  <c r="M55" i="2"/>
  <c r="L55" i="2"/>
  <c r="K55" i="2"/>
  <c r="J55" i="2"/>
  <c r="I55" i="2"/>
  <c r="H55" i="2"/>
  <c r="G55" i="2"/>
  <c r="F55" i="2"/>
  <c r="E54" i="2"/>
  <c r="AN54" i="2"/>
  <c r="AM54" i="2"/>
  <c r="AL54" i="2"/>
  <c r="AK54" i="2"/>
  <c r="AJ54" i="2"/>
  <c r="AI54" i="2"/>
  <c r="AH54" i="2"/>
  <c r="AG54" i="2"/>
  <c r="AF54" i="2"/>
  <c r="AE54" i="2"/>
  <c r="AD54" i="2"/>
  <c r="AC54" i="2"/>
  <c r="AB54" i="2"/>
  <c r="AA54" i="2"/>
  <c r="Z54" i="2"/>
  <c r="Y54" i="2"/>
  <c r="X54" i="2"/>
  <c r="W54" i="2"/>
  <c r="V54" i="2"/>
  <c r="U54" i="2"/>
  <c r="T54" i="2"/>
  <c r="S54" i="2"/>
  <c r="R54" i="2"/>
  <c r="Q54" i="2"/>
  <c r="P54" i="2"/>
  <c r="O54" i="2"/>
  <c r="N54" i="2"/>
  <c r="M54" i="2"/>
  <c r="L54" i="2"/>
  <c r="K54" i="2"/>
  <c r="J54" i="2"/>
  <c r="I54" i="2"/>
  <c r="H54" i="2"/>
  <c r="G54" i="2"/>
  <c r="F54" i="2"/>
  <c r="F53" i="2"/>
  <c r="AN53" i="2"/>
  <c r="AM53" i="2"/>
  <c r="AL53" i="2"/>
  <c r="AK53" i="2"/>
  <c r="AJ53" i="2"/>
  <c r="AI53" i="2"/>
  <c r="AH53" i="2"/>
  <c r="AG53" i="2"/>
  <c r="AF53" i="2"/>
  <c r="AE53" i="2"/>
  <c r="AD53" i="2"/>
  <c r="AC53" i="2"/>
  <c r="AB53" i="2"/>
  <c r="AA53" i="2"/>
  <c r="Z53" i="2"/>
  <c r="Y53" i="2"/>
  <c r="X53" i="2"/>
  <c r="W53" i="2"/>
  <c r="V53" i="2"/>
  <c r="U53" i="2"/>
  <c r="T53" i="2"/>
  <c r="S53" i="2"/>
  <c r="R53" i="2"/>
  <c r="Q53" i="2"/>
  <c r="P53" i="2"/>
  <c r="O53" i="2"/>
  <c r="N53" i="2"/>
  <c r="M53" i="2"/>
  <c r="L53" i="2"/>
  <c r="K53" i="2"/>
  <c r="J53" i="2"/>
  <c r="I53" i="2"/>
  <c r="H53" i="2"/>
  <c r="G53" i="2"/>
  <c r="E53" i="2"/>
  <c r="E52" i="2"/>
  <c r="AN52" i="2"/>
  <c r="AM52" i="2"/>
  <c r="AL52" i="2"/>
  <c r="AK52" i="2"/>
  <c r="AJ52" i="2"/>
  <c r="AI52" i="2"/>
  <c r="AH52" i="2"/>
  <c r="AG52" i="2"/>
  <c r="AF52" i="2"/>
  <c r="AE52" i="2"/>
  <c r="AD52" i="2"/>
  <c r="AC52" i="2"/>
  <c r="AB52" i="2"/>
  <c r="AA52" i="2"/>
  <c r="Z52" i="2"/>
  <c r="Y52" i="2"/>
  <c r="X52" i="2"/>
  <c r="W52" i="2"/>
  <c r="V52" i="2"/>
  <c r="U52" i="2"/>
  <c r="T52" i="2"/>
  <c r="S52" i="2"/>
  <c r="R52" i="2"/>
  <c r="Q52" i="2"/>
  <c r="P52" i="2"/>
  <c r="O52" i="2"/>
  <c r="N52" i="2"/>
  <c r="M52" i="2"/>
  <c r="L52" i="2"/>
  <c r="K52" i="2"/>
  <c r="J52" i="2"/>
  <c r="I52" i="2"/>
  <c r="H52" i="2"/>
  <c r="G52" i="2"/>
  <c r="F52" i="2"/>
  <c r="E40" i="2"/>
  <c r="AN62" i="2"/>
  <c r="AM62" i="2"/>
  <c r="AL62" i="2"/>
  <c r="AK62" i="2"/>
  <c r="AJ62" i="2"/>
  <c r="AI62" i="2"/>
  <c r="AH62" i="2"/>
  <c r="AG62" i="2"/>
  <c r="AF62" i="2"/>
  <c r="AE62" i="2"/>
  <c r="AD62" i="2"/>
  <c r="AC62" i="2"/>
  <c r="AB62" i="2"/>
  <c r="AA62" i="2"/>
  <c r="Z62" i="2"/>
  <c r="Y62" i="2"/>
  <c r="X62" i="2"/>
  <c r="W62" i="2"/>
  <c r="V62" i="2"/>
  <c r="U62" i="2"/>
  <c r="T62" i="2"/>
  <c r="S62" i="2"/>
  <c r="R62" i="2"/>
  <c r="Q62" i="2"/>
  <c r="P62" i="2"/>
  <c r="O62" i="2"/>
  <c r="N62" i="2"/>
  <c r="M62" i="2"/>
  <c r="L62" i="2"/>
  <c r="K62" i="2"/>
  <c r="J62" i="2"/>
  <c r="I62" i="2"/>
  <c r="H62" i="2"/>
  <c r="G62" i="2"/>
  <c r="F62" i="2"/>
  <c r="AN61" i="2"/>
  <c r="AM61" i="2"/>
  <c r="AL61" i="2"/>
  <c r="AK61" i="2"/>
  <c r="AJ61" i="2"/>
  <c r="AI61" i="2"/>
  <c r="AH61" i="2"/>
  <c r="AG61" i="2"/>
  <c r="AF61" i="2"/>
  <c r="AE61" i="2"/>
  <c r="AD61" i="2"/>
  <c r="AC61" i="2"/>
  <c r="AB61" i="2"/>
  <c r="AA61" i="2"/>
  <c r="Z61" i="2"/>
  <c r="Y61" i="2"/>
  <c r="X61" i="2"/>
  <c r="W61" i="2"/>
  <c r="V61" i="2"/>
  <c r="U61" i="2"/>
  <c r="T61" i="2"/>
  <c r="S61" i="2"/>
  <c r="R61" i="2"/>
  <c r="Q61" i="2"/>
  <c r="P61" i="2"/>
  <c r="O61" i="2"/>
  <c r="N61" i="2"/>
  <c r="M61" i="2"/>
  <c r="L61" i="2"/>
  <c r="K61" i="2"/>
  <c r="J61" i="2"/>
  <c r="I61" i="2"/>
  <c r="H61" i="2"/>
  <c r="G61" i="2"/>
  <c r="F61" i="2"/>
  <c r="AN60" i="2"/>
  <c r="AM60" i="2"/>
  <c r="AL60" i="2"/>
  <c r="AK60" i="2"/>
  <c r="AJ60" i="2"/>
  <c r="AI60" i="2"/>
  <c r="AH60" i="2"/>
  <c r="AG60" i="2"/>
  <c r="AF60" i="2"/>
  <c r="AE60" i="2"/>
  <c r="AD60" i="2"/>
  <c r="AC60" i="2"/>
  <c r="AB60" i="2"/>
  <c r="AA60" i="2"/>
  <c r="Z60" i="2"/>
  <c r="Y60" i="2"/>
  <c r="X60" i="2"/>
  <c r="W60" i="2"/>
  <c r="V60" i="2"/>
  <c r="U60" i="2"/>
  <c r="T60" i="2"/>
  <c r="S60" i="2"/>
  <c r="R60" i="2"/>
  <c r="Q60" i="2"/>
  <c r="P60" i="2"/>
  <c r="O60" i="2"/>
  <c r="N60" i="2"/>
  <c r="M60" i="2"/>
  <c r="L60" i="2"/>
  <c r="K60" i="2"/>
  <c r="J60" i="2"/>
  <c r="I60" i="2"/>
  <c r="H60" i="2"/>
  <c r="G60" i="2"/>
  <c r="F60" i="2"/>
  <c r="AN59" i="2"/>
  <c r="AM59" i="2"/>
  <c r="AL59" i="2"/>
  <c r="AK59" i="2"/>
  <c r="AJ59" i="2"/>
  <c r="AI59" i="2"/>
  <c r="AH59" i="2"/>
  <c r="AG59" i="2"/>
  <c r="AF59" i="2"/>
  <c r="AE59" i="2"/>
  <c r="AD59" i="2"/>
  <c r="AC59" i="2"/>
  <c r="AB59" i="2"/>
  <c r="AA59" i="2"/>
  <c r="Z59" i="2"/>
  <c r="Y59" i="2"/>
  <c r="X59" i="2"/>
  <c r="W59" i="2"/>
  <c r="V59" i="2"/>
  <c r="U59" i="2"/>
  <c r="T59" i="2"/>
  <c r="S59" i="2"/>
  <c r="R59" i="2"/>
  <c r="Q59" i="2"/>
  <c r="P59" i="2"/>
  <c r="O59" i="2"/>
  <c r="N59" i="2"/>
  <c r="M59" i="2"/>
  <c r="L59" i="2"/>
  <c r="K59" i="2"/>
  <c r="J59" i="2"/>
  <c r="I59" i="2"/>
  <c r="H59" i="2"/>
  <c r="G59" i="2"/>
  <c r="F59" i="2"/>
  <c r="AN58" i="2"/>
  <c r="AM58" i="2"/>
  <c r="AL58" i="2"/>
  <c r="AK58" i="2"/>
  <c r="AJ58" i="2"/>
  <c r="AI58" i="2"/>
  <c r="AH58" i="2"/>
  <c r="AG58" i="2"/>
  <c r="AF58" i="2"/>
  <c r="AE58" i="2"/>
  <c r="AD58" i="2"/>
  <c r="AC58" i="2"/>
  <c r="AB58" i="2"/>
  <c r="AA58" i="2"/>
  <c r="Z58" i="2"/>
  <c r="Y58" i="2"/>
  <c r="X58" i="2"/>
  <c r="W58" i="2"/>
  <c r="V58" i="2"/>
  <c r="U58" i="2"/>
  <c r="T58" i="2"/>
  <c r="S58" i="2"/>
  <c r="R58" i="2"/>
  <c r="Q58" i="2"/>
  <c r="P58" i="2"/>
  <c r="O58" i="2"/>
  <c r="N58" i="2"/>
  <c r="M58" i="2"/>
  <c r="L58" i="2"/>
  <c r="K58" i="2"/>
  <c r="J58" i="2"/>
  <c r="I58" i="2"/>
  <c r="H58" i="2"/>
  <c r="G58" i="2"/>
  <c r="F58" i="2"/>
  <c r="E62" i="2"/>
  <c r="E61" i="2"/>
  <c r="E60" i="2"/>
  <c r="E59" i="2"/>
  <c r="E58" i="2"/>
  <c r="AN50" i="2"/>
  <c r="AM50" i="2"/>
  <c r="AL50" i="2"/>
  <c r="AK50" i="2"/>
  <c r="AJ50" i="2"/>
  <c r="AI50" i="2"/>
  <c r="AH50" i="2"/>
  <c r="AG50" i="2"/>
  <c r="AF50" i="2"/>
  <c r="AE50" i="2"/>
  <c r="AD50" i="2"/>
  <c r="AC50" i="2"/>
  <c r="AB50" i="2"/>
  <c r="AA50" i="2"/>
  <c r="Z50" i="2"/>
  <c r="Y50" i="2"/>
  <c r="X50" i="2"/>
  <c r="W50" i="2"/>
  <c r="V50" i="2"/>
  <c r="U50" i="2"/>
  <c r="T50" i="2"/>
  <c r="S50" i="2"/>
  <c r="R50" i="2"/>
  <c r="Q50" i="2"/>
  <c r="P50" i="2"/>
  <c r="O50" i="2"/>
  <c r="N50" i="2"/>
  <c r="M50" i="2"/>
  <c r="L50" i="2"/>
  <c r="K50" i="2"/>
  <c r="J50" i="2"/>
  <c r="I50" i="2"/>
  <c r="H50" i="2"/>
  <c r="G50" i="2"/>
  <c r="F50" i="2"/>
  <c r="AN49" i="2"/>
  <c r="AM49" i="2"/>
  <c r="AL49" i="2"/>
  <c r="AK49" i="2"/>
  <c r="AJ49" i="2"/>
  <c r="AI49" i="2"/>
  <c r="AH49" i="2"/>
  <c r="AG49" i="2"/>
  <c r="AF49" i="2"/>
  <c r="AE49" i="2"/>
  <c r="AD49" i="2"/>
  <c r="AC49" i="2"/>
  <c r="AB49" i="2"/>
  <c r="AA49" i="2"/>
  <c r="Z49" i="2"/>
  <c r="Y49" i="2"/>
  <c r="X49" i="2"/>
  <c r="W49" i="2"/>
  <c r="V49" i="2"/>
  <c r="U49" i="2"/>
  <c r="T49" i="2"/>
  <c r="S49" i="2"/>
  <c r="R49" i="2"/>
  <c r="Q49" i="2"/>
  <c r="P49" i="2"/>
  <c r="O49" i="2"/>
  <c r="N49" i="2"/>
  <c r="M49" i="2"/>
  <c r="L49" i="2"/>
  <c r="K49" i="2"/>
  <c r="J49" i="2"/>
  <c r="I49" i="2"/>
  <c r="H49" i="2"/>
  <c r="G49" i="2"/>
  <c r="F49" i="2"/>
  <c r="AN48" i="2"/>
  <c r="AM48" i="2"/>
  <c r="AL48" i="2"/>
  <c r="AK48" i="2"/>
  <c r="AJ48" i="2"/>
  <c r="AI48" i="2"/>
  <c r="AH48" i="2"/>
  <c r="AG48" i="2"/>
  <c r="AF48" i="2"/>
  <c r="AE48" i="2"/>
  <c r="AD48" i="2"/>
  <c r="AC48" i="2"/>
  <c r="AB48" i="2"/>
  <c r="AA48" i="2"/>
  <c r="Z48" i="2"/>
  <c r="Y48" i="2"/>
  <c r="X48" i="2"/>
  <c r="W48" i="2"/>
  <c r="V48" i="2"/>
  <c r="U48" i="2"/>
  <c r="T48" i="2"/>
  <c r="S48" i="2"/>
  <c r="R48" i="2"/>
  <c r="Q48" i="2"/>
  <c r="P48" i="2"/>
  <c r="O48" i="2"/>
  <c r="N48" i="2"/>
  <c r="M48" i="2"/>
  <c r="L48" i="2"/>
  <c r="K48" i="2"/>
  <c r="J48" i="2"/>
  <c r="I48" i="2"/>
  <c r="H48" i="2"/>
  <c r="G48" i="2"/>
  <c r="F48" i="2"/>
  <c r="AN47" i="2"/>
  <c r="AM47" i="2"/>
  <c r="AL47" i="2"/>
  <c r="AK47" i="2"/>
  <c r="AJ47" i="2"/>
  <c r="AI47" i="2"/>
  <c r="AH47" i="2"/>
  <c r="AG47" i="2"/>
  <c r="AF47" i="2"/>
  <c r="AE47" i="2"/>
  <c r="AD47" i="2"/>
  <c r="AC47" i="2"/>
  <c r="AB47" i="2"/>
  <c r="AA47" i="2"/>
  <c r="Z47" i="2"/>
  <c r="Y47" i="2"/>
  <c r="X47" i="2"/>
  <c r="W47" i="2"/>
  <c r="V47" i="2"/>
  <c r="U47" i="2"/>
  <c r="T47" i="2"/>
  <c r="S47" i="2"/>
  <c r="R47" i="2"/>
  <c r="Q47" i="2"/>
  <c r="P47" i="2"/>
  <c r="O47" i="2"/>
  <c r="N47" i="2"/>
  <c r="M47" i="2"/>
  <c r="L47" i="2"/>
  <c r="K47" i="2"/>
  <c r="J47" i="2"/>
  <c r="I47" i="2"/>
  <c r="H47" i="2"/>
  <c r="G47" i="2"/>
  <c r="F47" i="2"/>
  <c r="AN46" i="2"/>
  <c r="AM46" i="2"/>
  <c r="AL46" i="2"/>
  <c r="AK46" i="2"/>
  <c r="AJ46" i="2"/>
  <c r="AI46" i="2"/>
  <c r="AH46" i="2"/>
  <c r="AG46" i="2"/>
  <c r="AF46" i="2"/>
  <c r="AE46" i="2"/>
  <c r="AD46" i="2"/>
  <c r="AC46" i="2"/>
  <c r="AB46" i="2"/>
  <c r="AA46" i="2"/>
  <c r="Z46" i="2"/>
  <c r="Y46" i="2"/>
  <c r="X46" i="2"/>
  <c r="W46" i="2"/>
  <c r="V46" i="2"/>
  <c r="U46" i="2"/>
  <c r="T46" i="2"/>
  <c r="S46" i="2"/>
  <c r="R46" i="2"/>
  <c r="Q46" i="2"/>
  <c r="P46" i="2"/>
  <c r="O46" i="2"/>
  <c r="N46" i="2"/>
  <c r="M46" i="2"/>
  <c r="L46" i="2"/>
  <c r="K46" i="2"/>
  <c r="J46" i="2"/>
  <c r="I46" i="2"/>
  <c r="H46" i="2"/>
  <c r="G46" i="2"/>
  <c r="F46" i="2"/>
  <c r="E50" i="2"/>
  <c r="E49" i="2"/>
  <c r="E48" i="2"/>
  <c r="E47" i="2"/>
  <c r="E46" i="2"/>
  <c r="AN44" i="2"/>
  <c r="AM44" i="2"/>
  <c r="AL44" i="2"/>
  <c r="AK44" i="2"/>
  <c r="AJ44" i="2"/>
  <c r="AI44" i="2"/>
  <c r="AH44" i="2"/>
  <c r="AG44" i="2"/>
  <c r="AF44" i="2"/>
  <c r="AE44" i="2"/>
  <c r="AD44" i="2"/>
  <c r="AC44" i="2"/>
  <c r="AB44" i="2"/>
  <c r="AA44" i="2"/>
  <c r="Z44" i="2"/>
  <c r="Y44" i="2"/>
  <c r="X44" i="2"/>
  <c r="W44" i="2"/>
  <c r="V44" i="2"/>
  <c r="U44" i="2"/>
  <c r="T44" i="2"/>
  <c r="S44" i="2"/>
  <c r="R44" i="2"/>
  <c r="Q44" i="2"/>
  <c r="P44" i="2"/>
  <c r="O44" i="2"/>
  <c r="N44" i="2"/>
  <c r="M44" i="2"/>
  <c r="L44" i="2"/>
  <c r="K44" i="2"/>
  <c r="J44" i="2"/>
  <c r="I44" i="2"/>
  <c r="H44" i="2"/>
  <c r="G44" i="2"/>
  <c r="F44" i="2"/>
  <c r="E44" i="2"/>
  <c r="AN43" i="2"/>
  <c r="AM43" i="2"/>
  <c r="AL43" i="2"/>
  <c r="AK43" i="2"/>
  <c r="AJ43" i="2"/>
  <c r="AI43" i="2"/>
  <c r="AH43" i="2"/>
  <c r="AG43" i="2"/>
  <c r="AF43" i="2"/>
  <c r="AE43" i="2"/>
  <c r="AD43" i="2"/>
  <c r="AC43" i="2"/>
  <c r="AB43" i="2"/>
  <c r="AA43" i="2"/>
  <c r="Z43" i="2"/>
  <c r="Y43" i="2"/>
  <c r="X43" i="2"/>
  <c r="W43" i="2"/>
  <c r="V43" i="2"/>
  <c r="U43" i="2"/>
  <c r="T43" i="2"/>
  <c r="S43" i="2"/>
  <c r="R43" i="2"/>
  <c r="Q43" i="2"/>
  <c r="P43" i="2"/>
  <c r="O43" i="2"/>
  <c r="N43" i="2"/>
  <c r="M43" i="2"/>
  <c r="L43" i="2"/>
  <c r="K43" i="2"/>
  <c r="J43" i="2"/>
  <c r="I43" i="2"/>
  <c r="H43" i="2"/>
  <c r="G43" i="2"/>
  <c r="F43" i="2"/>
  <c r="E43" i="2"/>
  <c r="AN42" i="2"/>
  <c r="AM42" i="2"/>
  <c r="AL42" i="2"/>
  <c r="AK42" i="2"/>
  <c r="AJ42" i="2"/>
  <c r="AI42" i="2"/>
  <c r="AH42" i="2"/>
  <c r="AG42" i="2"/>
  <c r="AF42" i="2"/>
  <c r="AE42" i="2"/>
  <c r="AD42" i="2"/>
  <c r="AC42" i="2"/>
  <c r="AB42" i="2"/>
  <c r="AA42" i="2"/>
  <c r="Z42" i="2"/>
  <c r="Y42" i="2"/>
  <c r="X42" i="2"/>
  <c r="W42" i="2"/>
  <c r="V42" i="2"/>
  <c r="U42" i="2"/>
  <c r="T42" i="2"/>
  <c r="S42" i="2"/>
  <c r="R42" i="2"/>
  <c r="Q42" i="2"/>
  <c r="P42" i="2"/>
  <c r="O42" i="2"/>
  <c r="N42" i="2"/>
  <c r="M42" i="2"/>
  <c r="L42" i="2"/>
  <c r="K42" i="2"/>
  <c r="J42" i="2"/>
  <c r="I42" i="2"/>
  <c r="H42" i="2"/>
  <c r="G42" i="2"/>
  <c r="F42" i="2"/>
  <c r="E42" i="2"/>
  <c r="AN41" i="2"/>
  <c r="AM41" i="2"/>
  <c r="AL41" i="2"/>
  <c r="AK41" i="2"/>
  <c r="AJ41" i="2"/>
  <c r="AI41" i="2"/>
  <c r="AH41" i="2"/>
  <c r="AG41" i="2"/>
  <c r="AF41" i="2"/>
  <c r="AE41" i="2"/>
  <c r="AD41" i="2"/>
  <c r="AC41" i="2"/>
  <c r="AB41" i="2"/>
  <c r="AA41" i="2"/>
  <c r="Z41" i="2"/>
  <c r="Y41" i="2"/>
  <c r="X41" i="2"/>
  <c r="W41" i="2"/>
  <c r="V41" i="2"/>
  <c r="U41" i="2"/>
  <c r="T41" i="2"/>
  <c r="S41" i="2"/>
  <c r="R41" i="2"/>
  <c r="Q41" i="2"/>
  <c r="P41" i="2"/>
  <c r="O41" i="2"/>
  <c r="N41" i="2"/>
  <c r="M41" i="2"/>
  <c r="L41" i="2"/>
  <c r="K41" i="2"/>
  <c r="J41" i="2"/>
  <c r="I41" i="2"/>
  <c r="H41" i="2"/>
  <c r="G41" i="2"/>
  <c r="F41" i="2"/>
  <c r="E41" i="2"/>
  <c r="AN40" i="2"/>
  <c r="AM40" i="2"/>
  <c r="AL40" i="2"/>
  <c r="AK40" i="2"/>
  <c r="AJ40" i="2"/>
  <c r="AI40" i="2"/>
  <c r="AH40" i="2"/>
  <c r="AG40" i="2"/>
  <c r="AF40" i="2"/>
  <c r="AE40" i="2"/>
  <c r="AD40" i="2"/>
  <c r="AC40" i="2"/>
  <c r="AB40" i="2"/>
  <c r="AA40" i="2"/>
  <c r="Z40" i="2"/>
  <c r="Y40" i="2"/>
  <c r="X40" i="2"/>
  <c r="W40" i="2"/>
  <c r="V40" i="2"/>
  <c r="U40" i="2"/>
  <c r="T40" i="2"/>
  <c r="S40" i="2"/>
  <c r="R40" i="2"/>
  <c r="Q40" i="2"/>
  <c r="P40" i="2"/>
  <c r="O40" i="2"/>
  <c r="N40" i="2"/>
  <c r="M40" i="2"/>
  <c r="L40" i="2"/>
  <c r="K40" i="2"/>
  <c r="J40" i="2"/>
  <c r="I40" i="2"/>
  <c r="H40" i="2"/>
  <c r="G40" i="2"/>
  <c r="F40" i="2"/>
  <c r="AN33" i="2"/>
  <c r="AM33" i="2"/>
  <c r="AL33" i="2"/>
  <c r="AK33" i="2"/>
  <c r="AJ33" i="2"/>
  <c r="AI33" i="2"/>
  <c r="AH33" i="2"/>
  <c r="AG33" i="2"/>
  <c r="AF33" i="2"/>
  <c r="AE33" i="2"/>
  <c r="AD33" i="2"/>
  <c r="AC33" i="2"/>
  <c r="AB33" i="2"/>
  <c r="AA33" i="2"/>
  <c r="Z33" i="2"/>
  <c r="Y33" i="2"/>
  <c r="X33" i="2"/>
  <c r="W33" i="2"/>
  <c r="V33" i="2"/>
  <c r="U33" i="2"/>
  <c r="T33" i="2"/>
  <c r="S33" i="2"/>
  <c r="R33" i="2"/>
  <c r="Q33" i="2"/>
  <c r="P33" i="2"/>
  <c r="O33" i="2"/>
  <c r="N33" i="2"/>
  <c r="M33" i="2"/>
  <c r="L33" i="2"/>
  <c r="K33" i="2"/>
  <c r="J33" i="2"/>
  <c r="I33" i="2"/>
  <c r="H33" i="2"/>
  <c r="G33" i="2"/>
  <c r="F33" i="2"/>
  <c r="E33" i="2"/>
  <c r="E32" i="2"/>
  <c r="AN32" i="2"/>
  <c r="AM32" i="2"/>
  <c r="AL32" i="2"/>
  <c r="AK32" i="2"/>
  <c r="AJ32" i="2"/>
  <c r="AI32" i="2"/>
  <c r="AH32" i="2"/>
  <c r="AG32" i="2"/>
  <c r="AF32" i="2"/>
  <c r="AE32" i="2"/>
  <c r="AD32" i="2"/>
  <c r="AC32" i="2"/>
  <c r="AB32" i="2"/>
  <c r="AA32" i="2"/>
  <c r="Z32" i="2"/>
  <c r="Y32" i="2"/>
  <c r="X32" i="2"/>
  <c r="W32" i="2"/>
  <c r="V32" i="2"/>
  <c r="U32" i="2"/>
  <c r="T32" i="2"/>
  <c r="S32" i="2"/>
  <c r="R32" i="2"/>
  <c r="Q32" i="2"/>
  <c r="P32" i="2"/>
  <c r="O32" i="2"/>
  <c r="N32" i="2"/>
  <c r="M32" i="2"/>
  <c r="L32" i="2"/>
  <c r="K32" i="2"/>
  <c r="J32" i="2"/>
  <c r="I32" i="2"/>
  <c r="H32" i="2"/>
  <c r="G32" i="2"/>
  <c r="F32" i="2"/>
  <c r="AN31" i="2"/>
  <c r="AM31" i="2"/>
  <c r="AL31" i="2"/>
  <c r="AK31" i="2"/>
  <c r="AJ31" i="2"/>
  <c r="AI31" i="2"/>
  <c r="AH31" i="2"/>
  <c r="AG31" i="2"/>
  <c r="AF31" i="2"/>
  <c r="AE31" i="2"/>
  <c r="AD31" i="2"/>
  <c r="AC31" i="2"/>
  <c r="AB31" i="2"/>
  <c r="AA31" i="2"/>
  <c r="Z31" i="2"/>
  <c r="Y31" i="2"/>
  <c r="X31" i="2"/>
  <c r="W31" i="2"/>
  <c r="V31" i="2"/>
  <c r="U31" i="2"/>
  <c r="T31" i="2"/>
  <c r="S31" i="2"/>
  <c r="R31" i="2"/>
  <c r="Q31" i="2"/>
  <c r="P31" i="2"/>
  <c r="O31" i="2"/>
  <c r="N31" i="2"/>
  <c r="M31" i="2"/>
  <c r="L31" i="2"/>
  <c r="K31" i="2"/>
  <c r="J31" i="2"/>
  <c r="I31" i="2"/>
  <c r="H31" i="2"/>
  <c r="G31" i="2"/>
  <c r="F31" i="2"/>
  <c r="E31" i="2"/>
  <c r="E30" i="2"/>
  <c r="AN30" i="2"/>
  <c r="AM30" i="2"/>
  <c r="AL30" i="2"/>
  <c r="AK30" i="2"/>
  <c r="AJ30" i="2"/>
  <c r="AI30" i="2"/>
  <c r="AH30" i="2"/>
  <c r="AG30" i="2"/>
  <c r="AF30" i="2"/>
  <c r="AE30" i="2"/>
  <c r="AD30" i="2"/>
  <c r="AC30" i="2"/>
  <c r="AB30" i="2"/>
  <c r="AA30" i="2"/>
  <c r="Z30" i="2"/>
  <c r="Y30" i="2"/>
  <c r="X30" i="2"/>
  <c r="W30" i="2"/>
  <c r="V30" i="2"/>
  <c r="U30" i="2"/>
  <c r="T30" i="2"/>
  <c r="S30" i="2"/>
  <c r="R30" i="2"/>
  <c r="Q30" i="2"/>
  <c r="P30" i="2"/>
  <c r="O30" i="2"/>
  <c r="N30" i="2"/>
  <c r="M30" i="2"/>
  <c r="L30" i="2"/>
  <c r="K30" i="2"/>
  <c r="J30" i="2"/>
  <c r="I30" i="2"/>
  <c r="H30" i="2"/>
  <c r="G30" i="2"/>
  <c r="F30" i="2"/>
  <c r="AN29" i="2"/>
  <c r="AM29" i="2"/>
  <c r="AL29" i="2"/>
  <c r="AK29" i="2"/>
  <c r="AJ29" i="2"/>
  <c r="AI29" i="2"/>
  <c r="AH29" i="2"/>
  <c r="AG29" i="2"/>
  <c r="AF29" i="2"/>
  <c r="AE29" i="2"/>
  <c r="AD29" i="2"/>
  <c r="AC29" i="2"/>
  <c r="AB29" i="2"/>
  <c r="AA29" i="2"/>
  <c r="Z29" i="2"/>
  <c r="Y29" i="2"/>
  <c r="X29" i="2"/>
  <c r="W29" i="2"/>
  <c r="V29" i="2"/>
  <c r="U29" i="2"/>
  <c r="T29" i="2"/>
  <c r="S29" i="2"/>
  <c r="R29" i="2"/>
  <c r="Q29" i="2"/>
  <c r="P29" i="2"/>
  <c r="O29" i="2"/>
  <c r="N29" i="2"/>
  <c r="M29" i="2"/>
  <c r="L29" i="2"/>
  <c r="K29" i="2"/>
  <c r="J29" i="2"/>
  <c r="I29" i="2"/>
  <c r="H29" i="2"/>
  <c r="G29" i="2"/>
  <c r="F29" i="2"/>
  <c r="E29" i="2"/>
  <c r="E1" i="2"/>
  <c r="AN1" i="2"/>
  <c r="AM1" i="2"/>
  <c r="AL1" i="2"/>
  <c r="AK1" i="2"/>
  <c r="AJ1" i="2"/>
  <c r="AI1" i="2"/>
  <c r="AH1" i="2"/>
  <c r="AG1" i="2"/>
  <c r="AF1" i="2"/>
  <c r="AE1" i="2"/>
  <c r="AD1" i="2"/>
  <c r="AC1" i="2"/>
  <c r="AB1" i="2"/>
  <c r="AA1" i="2"/>
  <c r="Z1" i="2"/>
  <c r="Y1" i="2"/>
  <c r="X1" i="2"/>
  <c r="W1" i="2"/>
  <c r="V1" i="2"/>
  <c r="U1" i="2"/>
  <c r="T1" i="2"/>
  <c r="S1" i="2"/>
  <c r="R1" i="2"/>
  <c r="Q1" i="2"/>
  <c r="P1" i="2"/>
  <c r="O1" i="2"/>
  <c r="N1" i="2"/>
  <c r="M1" i="2"/>
  <c r="L1" i="2"/>
  <c r="K1" i="2"/>
  <c r="J1" i="2"/>
  <c r="I1" i="2"/>
  <c r="H1" i="2"/>
  <c r="G1" i="2"/>
  <c r="F1" i="2"/>
  <c r="AN10" i="2"/>
  <c r="AM10" i="2"/>
  <c r="AL10" i="2"/>
  <c r="AK10" i="2"/>
  <c r="AJ10" i="2"/>
  <c r="AI10" i="2"/>
  <c r="AH10" i="2"/>
  <c r="AG10" i="2"/>
  <c r="AF10" i="2"/>
  <c r="AE10" i="2"/>
  <c r="AD10" i="2"/>
  <c r="AC10" i="2"/>
  <c r="AB10" i="2"/>
  <c r="AA10" i="2"/>
  <c r="Z10" i="2"/>
  <c r="Y10" i="2"/>
  <c r="X10" i="2"/>
  <c r="W10" i="2"/>
  <c r="V10" i="2"/>
  <c r="U10" i="2"/>
  <c r="T10" i="2"/>
  <c r="S10" i="2"/>
  <c r="R10" i="2"/>
  <c r="Q10" i="2"/>
  <c r="P10" i="2"/>
  <c r="O10" i="2"/>
  <c r="N10" i="2"/>
  <c r="M10" i="2"/>
  <c r="L10" i="2"/>
  <c r="K10" i="2"/>
  <c r="J10" i="2"/>
  <c r="I10" i="2"/>
  <c r="H10" i="2"/>
  <c r="G10" i="2"/>
  <c r="F10" i="2"/>
  <c r="E10" i="2"/>
  <c r="AN17" i="2"/>
  <c r="AN27" i="2" s="1"/>
  <c r="AM17" i="2"/>
  <c r="AM27" i="2" s="1"/>
  <c r="AL17" i="2"/>
  <c r="AL27" i="2" s="1"/>
  <c r="AK17" i="2"/>
  <c r="AK27" i="2" s="1"/>
  <c r="AJ17" i="2"/>
  <c r="AJ27" i="2" s="1"/>
  <c r="AI17" i="2"/>
  <c r="AI27" i="2" s="1"/>
  <c r="AH17" i="2"/>
  <c r="AH27" i="2" s="1"/>
  <c r="AG17" i="2"/>
  <c r="AG27" i="2" s="1"/>
  <c r="AF17" i="2"/>
  <c r="AF27" i="2" s="1"/>
  <c r="AE17" i="2"/>
  <c r="AE27" i="2" s="1"/>
  <c r="AD17" i="2"/>
  <c r="AD27" i="2" s="1"/>
  <c r="AC17" i="2"/>
  <c r="AC27" i="2" s="1"/>
  <c r="AB17" i="2"/>
  <c r="AB27" i="2" s="1"/>
  <c r="AA17" i="2"/>
  <c r="AA27" i="2" s="1"/>
  <c r="Z17" i="2"/>
  <c r="Z27" i="2" s="1"/>
  <c r="Y17" i="2"/>
  <c r="Y27" i="2" s="1"/>
  <c r="X17" i="2"/>
  <c r="X27" i="2" s="1"/>
  <c r="W17" i="2"/>
  <c r="W27" i="2" s="1"/>
  <c r="V17" i="2"/>
  <c r="V27" i="2" s="1"/>
  <c r="U17" i="2"/>
  <c r="U27" i="2" s="1"/>
  <c r="T17" i="2"/>
  <c r="T27" i="2" s="1"/>
  <c r="S17" i="2"/>
  <c r="S27" i="2" s="1"/>
  <c r="R17" i="2"/>
  <c r="R27" i="2" s="1"/>
  <c r="Q17" i="2"/>
  <c r="Q27" i="2" s="1"/>
  <c r="P17" i="2"/>
  <c r="P27" i="2" s="1"/>
  <c r="O17" i="2"/>
  <c r="O27" i="2" s="1"/>
  <c r="N17" i="2"/>
  <c r="N27" i="2" s="1"/>
  <c r="M17" i="2"/>
  <c r="M27" i="2" s="1"/>
  <c r="L17" i="2"/>
  <c r="L27" i="2" s="1"/>
  <c r="K17" i="2"/>
  <c r="K27" i="2" s="1"/>
  <c r="J17" i="2"/>
  <c r="J27" i="2" s="1"/>
  <c r="I17" i="2"/>
  <c r="I27" i="2" s="1"/>
  <c r="H17" i="2"/>
  <c r="H27" i="2" s="1"/>
  <c r="G17" i="2"/>
  <c r="G27" i="2" s="1"/>
  <c r="F17" i="2"/>
  <c r="F27" i="2" s="1"/>
  <c r="E17" i="2"/>
  <c r="E27" i="2" s="1"/>
  <c r="AN21" i="2"/>
  <c r="AM21" i="2"/>
  <c r="AL21" i="2"/>
  <c r="AK21" i="2"/>
  <c r="AJ21" i="2"/>
  <c r="AI21" i="2"/>
  <c r="AH21" i="2"/>
  <c r="AG21" i="2"/>
  <c r="AF21" i="2"/>
  <c r="AE21" i="2"/>
  <c r="AD21" i="2"/>
  <c r="AC21" i="2"/>
  <c r="AB21" i="2"/>
  <c r="AA21" i="2"/>
  <c r="Z21" i="2"/>
  <c r="Y21" i="2"/>
  <c r="X21" i="2"/>
  <c r="W21" i="2"/>
  <c r="V21" i="2"/>
  <c r="U21" i="2"/>
  <c r="T21" i="2"/>
  <c r="S21" i="2"/>
  <c r="R21" i="2"/>
  <c r="Q21" i="2"/>
  <c r="P21" i="2"/>
  <c r="O21" i="2"/>
  <c r="N21" i="2"/>
  <c r="M21" i="2"/>
  <c r="L21" i="2"/>
  <c r="K21" i="2"/>
  <c r="J21" i="2"/>
  <c r="I21" i="2"/>
  <c r="H21" i="2"/>
  <c r="G21" i="2"/>
  <c r="F21" i="2"/>
  <c r="E21" i="2"/>
  <c r="AN20" i="2"/>
  <c r="AM20" i="2"/>
  <c r="AL20" i="2"/>
  <c r="AK20" i="2"/>
  <c r="AJ20" i="2"/>
  <c r="AI20" i="2"/>
  <c r="AH20" i="2"/>
  <c r="AG20" i="2"/>
  <c r="AF20" i="2"/>
  <c r="AE20" i="2"/>
  <c r="AD20" i="2"/>
  <c r="AC20" i="2"/>
  <c r="AB20" i="2"/>
  <c r="AA20" i="2"/>
  <c r="Z20" i="2"/>
  <c r="Y20" i="2"/>
  <c r="X20" i="2"/>
  <c r="W20" i="2"/>
  <c r="V20" i="2"/>
  <c r="U20" i="2"/>
  <c r="T20" i="2"/>
  <c r="S20" i="2"/>
  <c r="R20" i="2"/>
  <c r="Q20" i="2"/>
  <c r="P20" i="2"/>
  <c r="O20" i="2"/>
  <c r="N20" i="2"/>
  <c r="M20" i="2"/>
  <c r="L20" i="2"/>
  <c r="K20" i="2"/>
  <c r="J20" i="2"/>
  <c r="I20" i="2"/>
  <c r="H20" i="2"/>
  <c r="G20" i="2"/>
  <c r="F20" i="2"/>
  <c r="E20" i="2"/>
  <c r="AN19" i="2"/>
  <c r="AM19" i="2"/>
  <c r="AL19" i="2"/>
  <c r="AK19" i="2"/>
  <c r="AJ19" i="2"/>
  <c r="AI19" i="2"/>
  <c r="AH19" i="2"/>
  <c r="AG19" i="2"/>
  <c r="AF19" i="2"/>
  <c r="AE19" i="2"/>
  <c r="AD19" i="2"/>
  <c r="AC19" i="2"/>
  <c r="AB19" i="2"/>
  <c r="AA19" i="2"/>
  <c r="Z19" i="2"/>
  <c r="Y19" i="2"/>
  <c r="X19" i="2"/>
  <c r="W19" i="2"/>
  <c r="V19" i="2"/>
  <c r="U19" i="2"/>
  <c r="T19" i="2"/>
  <c r="S19" i="2"/>
  <c r="R19" i="2"/>
  <c r="Q19" i="2"/>
  <c r="P19" i="2"/>
  <c r="O19" i="2"/>
  <c r="N19" i="2"/>
  <c r="M19" i="2"/>
  <c r="L19" i="2"/>
  <c r="K19" i="2"/>
  <c r="J19" i="2"/>
  <c r="I19" i="2"/>
  <c r="H19" i="2"/>
  <c r="G19" i="2"/>
  <c r="F19" i="2"/>
  <c r="E19" i="2"/>
  <c r="AN18" i="2"/>
  <c r="AM18" i="2"/>
  <c r="AL18" i="2"/>
  <c r="AK18" i="2"/>
  <c r="AJ18" i="2"/>
  <c r="AI18" i="2"/>
  <c r="AH18" i="2"/>
  <c r="AG18" i="2"/>
  <c r="AF18" i="2"/>
  <c r="AE18" i="2"/>
  <c r="AD18" i="2"/>
  <c r="AC18" i="2"/>
  <c r="AB18" i="2"/>
  <c r="AA18" i="2"/>
  <c r="Z18" i="2"/>
  <c r="Y18" i="2"/>
  <c r="X18" i="2"/>
  <c r="W18" i="2"/>
  <c r="V18" i="2"/>
  <c r="U18" i="2"/>
  <c r="T18" i="2"/>
  <c r="S18" i="2"/>
  <c r="R18" i="2"/>
  <c r="Q18" i="2"/>
  <c r="P18" i="2"/>
  <c r="O18" i="2"/>
  <c r="N18" i="2"/>
  <c r="M18" i="2"/>
  <c r="L18" i="2"/>
  <c r="K18" i="2"/>
  <c r="J18" i="2"/>
  <c r="I18" i="2"/>
  <c r="H18" i="2"/>
  <c r="G18" i="2"/>
  <c r="F18" i="2"/>
  <c r="E18" i="2"/>
  <c r="AN15" i="2"/>
  <c r="AM15" i="2"/>
  <c r="AL15" i="2"/>
  <c r="AK15" i="2"/>
  <c r="AJ15" i="2"/>
  <c r="AI15" i="2"/>
  <c r="AH15" i="2"/>
  <c r="AG15" i="2"/>
  <c r="AF15" i="2"/>
  <c r="AE15" i="2"/>
  <c r="AD15" i="2"/>
  <c r="AC15" i="2"/>
  <c r="AB15" i="2"/>
  <c r="AA15" i="2"/>
  <c r="Z15" i="2"/>
  <c r="Y15" i="2"/>
  <c r="X15" i="2"/>
  <c r="W15" i="2"/>
  <c r="V15" i="2"/>
  <c r="U15" i="2"/>
  <c r="T15" i="2"/>
  <c r="S15" i="2"/>
  <c r="R15" i="2"/>
  <c r="Q15" i="2"/>
  <c r="P15" i="2"/>
  <c r="O15" i="2"/>
  <c r="N15" i="2"/>
  <c r="M15" i="2"/>
  <c r="L15" i="2"/>
  <c r="K15" i="2"/>
  <c r="J15" i="2"/>
  <c r="I15" i="2"/>
  <c r="H15" i="2"/>
  <c r="G15" i="2"/>
  <c r="F15" i="2"/>
  <c r="E15" i="2"/>
  <c r="AN14" i="2"/>
  <c r="AM14" i="2"/>
  <c r="AL14" i="2"/>
  <c r="AK14" i="2"/>
  <c r="AJ14" i="2"/>
  <c r="AI14" i="2"/>
  <c r="AH14" i="2"/>
  <c r="AG14" i="2"/>
  <c r="AF14" i="2"/>
  <c r="AE14" i="2"/>
  <c r="AD14" i="2"/>
  <c r="AC14" i="2"/>
  <c r="AB14" i="2"/>
  <c r="AA14" i="2"/>
  <c r="Z14" i="2"/>
  <c r="Y14" i="2"/>
  <c r="X14" i="2"/>
  <c r="W14" i="2"/>
  <c r="V14" i="2"/>
  <c r="U14" i="2"/>
  <c r="T14" i="2"/>
  <c r="S14" i="2"/>
  <c r="R14" i="2"/>
  <c r="Q14" i="2"/>
  <c r="P14" i="2"/>
  <c r="O14" i="2"/>
  <c r="N14" i="2"/>
  <c r="M14" i="2"/>
  <c r="L14" i="2"/>
  <c r="K14" i="2"/>
  <c r="J14" i="2"/>
  <c r="I14" i="2"/>
  <c r="H14" i="2"/>
  <c r="G14" i="2"/>
  <c r="F14" i="2"/>
  <c r="E14" i="2"/>
  <c r="AN13" i="2"/>
  <c r="AM13" i="2"/>
  <c r="AL13" i="2"/>
  <c r="AK13" i="2"/>
  <c r="AJ13" i="2"/>
  <c r="AI13" i="2"/>
  <c r="AH13" i="2"/>
  <c r="AG13" i="2"/>
  <c r="AF13" i="2"/>
  <c r="AE13" i="2"/>
  <c r="AD13" i="2"/>
  <c r="AC13" i="2"/>
  <c r="AB13" i="2"/>
  <c r="AA13" i="2"/>
  <c r="Z13" i="2"/>
  <c r="Y13" i="2"/>
  <c r="X13" i="2"/>
  <c r="W13" i="2"/>
  <c r="V13" i="2"/>
  <c r="U13" i="2"/>
  <c r="T13" i="2"/>
  <c r="S13" i="2"/>
  <c r="R13" i="2"/>
  <c r="Q13" i="2"/>
  <c r="P13" i="2"/>
  <c r="O13" i="2"/>
  <c r="N13" i="2"/>
  <c r="M13" i="2"/>
  <c r="L13" i="2"/>
  <c r="K13" i="2"/>
  <c r="J13" i="2"/>
  <c r="I13" i="2"/>
  <c r="H13" i="2"/>
  <c r="G13" i="2"/>
  <c r="F13" i="2"/>
  <c r="E13" i="2"/>
  <c r="AM12" i="2"/>
  <c r="AL12" i="2"/>
  <c r="AK12" i="2"/>
  <c r="AJ12" i="2"/>
  <c r="AI12" i="2"/>
  <c r="AH12" i="2"/>
  <c r="AG12" i="2"/>
  <c r="AF12" i="2"/>
  <c r="AE12" i="2"/>
  <c r="AD12" i="2"/>
  <c r="AC12" i="2"/>
  <c r="AB12" i="2"/>
  <c r="AA12" i="2"/>
  <c r="Z12" i="2"/>
  <c r="Y12" i="2"/>
  <c r="X12" i="2"/>
  <c r="W12" i="2"/>
  <c r="V12" i="2"/>
  <c r="U12" i="2"/>
  <c r="T12" i="2"/>
  <c r="S12" i="2"/>
  <c r="R12" i="2"/>
  <c r="Q12" i="2"/>
  <c r="P12" i="2"/>
  <c r="O12" i="2"/>
  <c r="N12" i="2"/>
  <c r="M12" i="2"/>
  <c r="L12" i="2"/>
  <c r="K12" i="2"/>
  <c r="J12" i="2"/>
  <c r="I12" i="2"/>
  <c r="H12" i="2"/>
  <c r="G12" i="2"/>
  <c r="F12" i="2"/>
  <c r="E12" i="2"/>
  <c r="AN9" i="2"/>
  <c r="AN26" i="2" s="1"/>
  <c r="AM9" i="2"/>
  <c r="AM26" i="2" s="1"/>
  <c r="AL9" i="2"/>
  <c r="AL26" i="2" s="1"/>
  <c r="AK9" i="2"/>
  <c r="AK26" i="2" s="1"/>
  <c r="AJ9" i="2"/>
  <c r="AJ26" i="2" s="1"/>
  <c r="AI9" i="2"/>
  <c r="AI26" i="2" s="1"/>
  <c r="AH9" i="2"/>
  <c r="AH26" i="2" s="1"/>
  <c r="AG9" i="2"/>
  <c r="AG26" i="2" s="1"/>
  <c r="AF9" i="2"/>
  <c r="AF26" i="2" s="1"/>
  <c r="AE9" i="2"/>
  <c r="AE26" i="2" s="1"/>
  <c r="AD9" i="2"/>
  <c r="AD26" i="2" s="1"/>
  <c r="AC9" i="2"/>
  <c r="AC26" i="2" s="1"/>
  <c r="AB9" i="2"/>
  <c r="AB26" i="2" s="1"/>
  <c r="AA9" i="2"/>
  <c r="AA26" i="2" s="1"/>
  <c r="Z9" i="2"/>
  <c r="Z26" i="2" s="1"/>
  <c r="Y9" i="2"/>
  <c r="Y26" i="2" s="1"/>
  <c r="X9" i="2"/>
  <c r="X26" i="2" s="1"/>
  <c r="W9" i="2"/>
  <c r="W26" i="2" s="1"/>
  <c r="V9" i="2"/>
  <c r="V26" i="2" s="1"/>
  <c r="U9" i="2"/>
  <c r="U26" i="2" s="1"/>
  <c r="T9" i="2"/>
  <c r="T26" i="2" s="1"/>
  <c r="S9" i="2"/>
  <c r="S26" i="2" s="1"/>
  <c r="R9" i="2"/>
  <c r="R26" i="2" s="1"/>
  <c r="Q9" i="2"/>
  <c r="Q26" i="2" s="1"/>
  <c r="P9" i="2"/>
  <c r="P26" i="2" s="1"/>
  <c r="O9" i="2"/>
  <c r="O26" i="2" s="1"/>
  <c r="N9" i="2"/>
  <c r="N26" i="2" s="1"/>
  <c r="M9" i="2"/>
  <c r="M26" i="2" s="1"/>
  <c r="L9" i="2"/>
  <c r="L26" i="2" s="1"/>
  <c r="K9" i="2"/>
  <c r="K26" i="2" s="1"/>
  <c r="J9" i="2"/>
  <c r="J26" i="2" s="1"/>
  <c r="I9" i="2"/>
  <c r="I26" i="2" s="1"/>
  <c r="H9" i="2"/>
  <c r="H26" i="2" s="1"/>
  <c r="G9" i="2"/>
  <c r="G26" i="2" s="1"/>
  <c r="F9" i="2"/>
  <c r="F26" i="2" s="1"/>
  <c r="E9" i="2"/>
  <c r="E26" i="2" s="1"/>
  <c r="AN8" i="2"/>
  <c r="AM8" i="2"/>
  <c r="AL8" i="2"/>
  <c r="AK8" i="2"/>
  <c r="AJ8" i="2"/>
  <c r="AI8" i="2"/>
  <c r="AH8" i="2"/>
  <c r="AG8" i="2"/>
  <c r="AF8" i="2"/>
  <c r="AE8" i="2"/>
  <c r="AD8" i="2"/>
  <c r="AC8" i="2"/>
  <c r="AB8" i="2"/>
  <c r="AA8" i="2"/>
  <c r="Z8" i="2"/>
  <c r="Y8" i="2"/>
  <c r="X8" i="2"/>
  <c r="W8" i="2"/>
  <c r="V8" i="2"/>
  <c r="U8" i="2"/>
  <c r="T8" i="2"/>
  <c r="S8" i="2"/>
  <c r="R8" i="2"/>
  <c r="Q8" i="2"/>
  <c r="P8" i="2"/>
  <c r="O8" i="2"/>
  <c r="N8" i="2"/>
  <c r="M8" i="2"/>
  <c r="L8" i="2"/>
  <c r="K8" i="2"/>
  <c r="J8" i="2"/>
  <c r="I8" i="2"/>
  <c r="H8" i="2"/>
  <c r="G8" i="2"/>
  <c r="F8" i="2"/>
  <c r="E8" i="2"/>
  <c r="AN7" i="2"/>
  <c r="AM7" i="2"/>
  <c r="AL7" i="2"/>
  <c r="AK7" i="2"/>
  <c r="AJ7" i="2"/>
  <c r="AI7" i="2"/>
  <c r="AH7" i="2"/>
  <c r="AG7" i="2"/>
  <c r="AF7" i="2"/>
  <c r="AE7" i="2"/>
  <c r="AD7" i="2"/>
  <c r="AC7" i="2"/>
  <c r="AB7" i="2"/>
  <c r="AA7" i="2"/>
  <c r="Z7" i="2"/>
  <c r="Y7" i="2"/>
  <c r="X7" i="2"/>
  <c r="W7" i="2"/>
  <c r="V7" i="2"/>
  <c r="U7" i="2"/>
  <c r="T7" i="2"/>
  <c r="S7" i="2"/>
  <c r="R7" i="2"/>
  <c r="Q7" i="2"/>
  <c r="P7" i="2"/>
  <c r="O7" i="2"/>
  <c r="N7" i="2"/>
  <c r="M7" i="2"/>
  <c r="L7" i="2"/>
  <c r="K7" i="2"/>
  <c r="J7" i="2"/>
  <c r="I7" i="2"/>
  <c r="H7" i="2"/>
  <c r="G7" i="2"/>
  <c r="F7" i="2"/>
  <c r="E7" i="2"/>
  <c r="AN6" i="2"/>
  <c r="AM6" i="2"/>
  <c r="AL6" i="2"/>
  <c r="AK6" i="2"/>
  <c r="AJ6" i="2"/>
  <c r="AI6" i="2"/>
  <c r="AH6" i="2"/>
  <c r="AG6" i="2"/>
  <c r="AF6" i="2"/>
  <c r="AE6" i="2"/>
  <c r="AD6" i="2"/>
  <c r="AC6" i="2"/>
  <c r="AB6" i="2"/>
  <c r="AA6" i="2"/>
  <c r="Z6" i="2"/>
  <c r="Y6" i="2"/>
  <c r="X6" i="2"/>
  <c r="W6" i="2"/>
  <c r="V6" i="2"/>
  <c r="U6" i="2"/>
  <c r="T6" i="2"/>
  <c r="S6" i="2"/>
  <c r="R6" i="2"/>
  <c r="Q6" i="2"/>
  <c r="P6" i="2"/>
  <c r="O6" i="2"/>
  <c r="N6" i="2"/>
  <c r="M6" i="2"/>
  <c r="L6" i="2"/>
  <c r="K6" i="2"/>
  <c r="J6" i="2"/>
  <c r="I6" i="2"/>
  <c r="H6" i="2"/>
  <c r="G6" i="2"/>
  <c r="F6" i="2"/>
  <c r="E6" i="2"/>
  <c r="AN5" i="2"/>
  <c r="AM5" i="2"/>
  <c r="AL5" i="2"/>
  <c r="AK5" i="2"/>
  <c r="AJ5" i="2"/>
  <c r="AI5" i="2"/>
  <c r="AH5" i="2"/>
  <c r="AG5" i="2"/>
  <c r="AF5" i="2"/>
  <c r="AE5" i="2"/>
  <c r="AD5" i="2"/>
  <c r="AC5" i="2"/>
  <c r="AB5" i="2"/>
  <c r="AA5" i="2"/>
  <c r="Z5" i="2"/>
  <c r="Y5" i="2"/>
  <c r="X5" i="2"/>
  <c r="W5" i="2"/>
  <c r="V5" i="2"/>
  <c r="U5" i="2"/>
  <c r="T5" i="2"/>
  <c r="S5" i="2"/>
  <c r="R5" i="2"/>
  <c r="Q5" i="2"/>
  <c r="P5" i="2"/>
  <c r="O5" i="2"/>
  <c r="N5" i="2"/>
  <c r="M5" i="2"/>
  <c r="L5" i="2"/>
  <c r="K5" i="2"/>
  <c r="J5" i="2"/>
  <c r="I5" i="2"/>
  <c r="H5" i="2"/>
  <c r="G5" i="2"/>
  <c r="F5" i="2"/>
  <c r="E5" i="2"/>
  <c r="AN4" i="2"/>
  <c r="AM4" i="2"/>
  <c r="AL4" i="2"/>
  <c r="AK4" i="2"/>
  <c r="AJ4" i="2"/>
  <c r="AI4" i="2"/>
  <c r="AH4" i="2"/>
  <c r="AG4" i="2"/>
  <c r="AF4" i="2"/>
  <c r="AE4" i="2"/>
  <c r="AD4" i="2"/>
  <c r="AC4" i="2"/>
  <c r="AB4" i="2"/>
  <c r="AA4" i="2"/>
  <c r="Z4" i="2"/>
  <c r="Y4" i="2"/>
  <c r="X4" i="2"/>
  <c r="W4" i="2"/>
  <c r="V4" i="2"/>
  <c r="U4" i="2"/>
  <c r="T4" i="2"/>
  <c r="S4" i="2"/>
  <c r="R4" i="2"/>
  <c r="Q4" i="2"/>
  <c r="P4" i="2"/>
  <c r="O4" i="2"/>
  <c r="N4" i="2"/>
  <c r="M4" i="2"/>
  <c r="L4" i="2"/>
  <c r="K4" i="2"/>
  <c r="J4" i="2"/>
  <c r="I4" i="2"/>
  <c r="H4" i="2"/>
  <c r="G4" i="2"/>
  <c r="F4" i="2"/>
  <c r="E4" i="2"/>
  <c r="J79" i="7" l="1"/>
  <c r="J100" i="7" s="1"/>
  <c r="K85" i="7"/>
  <c r="K101" i="7" s="1"/>
  <c r="J97" i="7"/>
  <c r="J103" i="7" s="1"/>
  <c r="K79" i="7"/>
  <c r="K100" i="7" s="1"/>
  <c r="L57" i="7"/>
  <c r="AN91" i="7"/>
  <c r="AN102" i="7" s="1"/>
  <c r="E102" i="7"/>
  <c r="Q91" i="7"/>
  <c r="Q102" i="7" s="1"/>
  <c r="K91" i="7"/>
  <c r="K102" i="7" s="1"/>
  <c r="S91" i="7"/>
  <c r="S102" i="7" s="1"/>
  <c r="AA91" i="7"/>
  <c r="AA102" i="7" s="1"/>
  <c r="AI91" i="7"/>
  <c r="AI102" i="7" s="1"/>
  <c r="AT79" i="7"/>
  <c r="AT100" i="7" s="1"/>
  <c r="BB79" i="7"/>
  <c r="BB100" i="7" s="1"/>
  <c r="BJ79" i="7"/>
  <c r="BJ100" i="7" s="1"/>
  <c r="BR79" i="7"/>
  <c r="BR100" i="7" s="1"/>
  <c r="BZ79" i="7"/>
  <c r="BZ100" i="7" s="1"/>
  <c r="CH79" i="7"/>
  <c r="CH100" i="7" s="1"/>
  <c r="CP79" i="7"/>
  <c r="CP100" i="7" s="1"/>
  <c r="CX79" i="7"/>
  <c r="CX100" i="7" s="1"/>
  <c r="DF79" i="7"/>
  <c r="DF100" i="7" s="1"/>
  <c r="DN79" i="7"/>
  <c r="DN100" i="7" s="1"/>
  <c r="Y91" i="7"/>
  <c r="Y102" i="7" s="1"/>
  <c r="P57" i="7"/>
  <c r="L79" i="7"/>
  <c r="L100" i="7" s="1"/>
  <c r="T79" i="7"/>
  <c r="T100" i="7" s="1"/>
  <c r="AB79" i="7"/>
  <c r="AB100" i="7" s="1"/>
  <c r="AJ79" i="7"/>
  <c r="AJ100" i="7" s="1"/>
  <c r="L85" i="7"/>
  <c r="L101" i="7" s="1"/>
  <c r="T85" i="7"/>
  <c r="T101" i="7" s="1"/>
  <c r="AB85" i="7"/>
  <c r="AB101" i="7" s="1"/>
  <c r="AJ85" i="7"/>
  <c r="AJ101" i="7" s="1"/>
  <c r="L91" i="7"/>
  <c r="L102" i="7" s="1"/>
  <c r="T91" i="7"/>
  <c r="T102" i="7" s="1"/>
  <c r="AB91" i="7"/>
  <c r="AB102" i="7" s="1"/>
  <c r="AJ91" i="7"/>
  <c r="AJ102" i="7" s="1"/>
  <c r="AQ59" i="7"/>
  <c r="AY59" i="7"/>
  <c r="BG59" i="7"/>
  <c r="BO59" i="7"/>
  <c r="BW59" i="7"/>
  <c r="CE59" i="7"/>
  <c r="CM59" i="7"/>
  <c r="CU59" i="7"/>
  <c r="DC59" i="7"/>
  <c r="DK59" i="7"/>
  <c r="DS59" i="7"/>
  <c r="AQ68" i="7"/>
  <c r="AQ70" i="7" s="1"/>
  <c r="AQ71" i="7" s="1"/>
  <c r="AY68" i="7"/>
  <c r="AY70" i="7" s="1"/>
  <c r="AY71" i="7" s="1"/>
  <c r="BG68" i="7"/>
  <c r="BG70" i="7" s="1"/>
  <c r="BG71" i="7" s="1"/>
  <c r="BO68" i="7"/>
  <c r="BO70" i="7" s="1"/>
  <c r="BO71" i="7" s="1"/>
  <c r="BW68" i="7"/>
  <c r="BW70" i="7" s="1"/>
  <c r="BW71" i="7" s="1"/>
  <c r="CE68" i="7"/>
  <c r="CE70" i="7" s="1"/>
  <c r="CE71" i="7" s="1"/>
  <c r="CM68" i="7"/>
  <c r="CM70" i="7" s="1"/>
  <c r="CM71" i="7" s="1"/>
  <c r="CU68" i="7"/>
  <c r="CU70" i="7" s="1"/>
  <c r="CU71" i="7" s="1"/>
  <c r="DC68" i="7"/>
  <c r="DC70" i="7" s="1"/>
  <c r="DC71" i="7" s="1"/>
  <c r="DK68" i="7"/>
  <c r="DK70" i="7" s="1"/>
  <c r="DK71" i="7" s="1"/>
  <c r="DS68" i="7"/>
  <c r="DS70" i="7" s="1"/>
  <c r="DS71" i="7" s="1"/>
  <c r="AU79" i="7"/>
  <c r="AU100" i="7" s="1"/>
  <c r="BC79" i="7"/>
  <c r="BC100" i="7" s="1"/>
  <c r="BK79" i="7"/>
  <c r="BK100" i="7" s="1"/>
  <c r="BS79" i="7"/>
  <c r="BS100" i="7" s="1"/>
  <c r="CA79" i="7"/>
  <c r="CA100" i="7" s="1"/>
  <c r="CI79" i="7"/>
  <c r="CI100" i="7" s="1"/>
  <c r="CQ79" i="7"/>
  <c r="CQ100" i="7" s="1"/>
  <c r="CY79" i="7"/>
  <c r="CY100" i="7" s="1"/>
  <c r="DG79" i="7"/>
  <c r="DG100" i="7" s="1"/>
  <c r="DO79" i="7"/>
  <c r="DO100" i="7" s="1"/>
  <c r="AU85" i="7"/>
  <c r="AU101" i="7" s="1"/>
  <c r="BC85" i="7"/>
  <c r="BC101" i="7" s="1"/>
  <c r="BK85" i="7"/>
  <c r="BK101" i="7" s="1"/>
  <c r="BS85" i="7"/>
  <c r="BS101" i="7" s="1"/>
  <c r="CA85" i="7"/>
  <c r="CA101" i="7" s="1"/>
  <c r="CI85" i="7"/>
  <c r="CI101" i="7" s="1"/>
  <c r="CQ85" i="7"/>
  <c r="CQ101" i="7" s="1"/>
  <c r="CY85" i="7"/>
  <c r="CY101" i="7" s="1"/>
  <c r="DG85" i="7"/>
  <c r="DG101" i="7" s="1"/>
  <c r="DO85" i="7"/>
  <c r="DO101" i="7" s="1"/>
  <c r="AQ91" i="7"/>
  <c r="AQ102" i="7" s="1"/>
  <c r="AY91" i="7"/>
  <c r="AY102" i="7" s="1"/>
  <c r="BG91" i="7"/>
  <c r="BG102" i="7" s="1"/>
  <c r="BO91" i="7"/>
  <c r="BO102" i="7" s="1"/>
  <c r="BW91" i="7"/>
  <c r="BW102" i="7" s="1"/>
  <c r="CE91" i="7"/>
  <c r="CE102" i="7" s="1"/>
  <c r="CM91" i="7"/>
  <c r="CM102" i="7" s="1"/>
  <c r="CU91" i="7"/>
  <c r="CU102" i="7" s="1"/>
  <c r="DC91" i="7"/>
  <c r="DC102" i="7" s="1"/>
  <c r="DK91" i="7"/>
  <c r="DK102" i="7" s="1"/>
  <c r="DS91" i="7"/>
  <c r="DS102" i="7" s="1"/>
  <c r="AU97" i="7"/>
  <c r="AU103" i="7" s="1"/>
  <c r="BC97" i="7"/>
  <c r="BC103" i="7" s="1"/>
  <c r="BK97" i="7"/>
  <c r="BK103" i="7" s="1"/>
  <c r="BS97" i="7"/>
  <c r="BS103" i="7" s="1"/>
  <c r="CA97" i="7"/>
  <c r="CA103" i="7" s="1"/>
  <c r="CI97" i="7"/>
  <c r="CI103" i="7" s="1"/>
  <c r="CQ97" i="7"/>
  <c r="CQ103" i="7" s="1"/>
  <c r="CY97" i="7"/>
  <c r="CY103" i="7" s="1"/>
  <c r="DG97" i="7"/>
  <c r="DG103" i="7" s="1"/>
  <c r="DO97" i="7"/>
  <c r="DO103" i="7" s="1"/>
  <c r="X57" i="7"/>
  <c r="Y57" i="7"/>
  <c r="E100" i="7"/>
  <c r="AC79" i="7"/>
  <c r="AC100" i="7" s="1"/>
  <c r="AC85" i="7"/>
  <c r="AC101" i="7" s="1"/>
  <c r="M91" i="7"/>
  <c r="M102" i="7" s="1"/>
  <c r="AR59" i="7"/>
  <c r="AZ59" i="7"/>
  <c r="BH59" i="7"/>
  <c r="BP59" i="7"/>
  <c r="BX59" i="7"/>
  <c r="CF59" i="7"/>
  <c r="CN59" i="7"/>
  <c r="CV59" i="7"/>
  <c r="DD59" i="7"/>
  <c r="DL59" i="7"/>
  <c r="DT59" i="7"/>
  <c r="AV79" i="7"/>
  <c r="AV100" i="7" s="1"/>
  <c r="BD79" i="7"/>
  <c r="BD100" i="7" s="1"/>
  <c r="BL79" i="7"/>
  <c r="BL100" i="7" s="1"/>
  <c r="BT79" i="7"/>
  <c r="BT100" i="7" s="1"/>
  <c r="CB79" i="7"/>
  <c r="CB100" i="7" s="1"/>
  <c r="CJ79" i="7"/>
  <c r="CJ100" i="7" s="1"/>
  <c r="CR79" i="7"/>
  <c r="CR100" i="7" s="1"/>
  <c r="CZ79" i="7"/>
  <c r="CZ100" i="7" s="1"/>
  <c r="DH79" i="7"/>
  <c r="DH100" i="7" s="1"/>
  <c r="DP79" i="7"/>
  <c r="DP100" i="7" s="1"/>
  <c r="AV85" i="7"/>
  <c r="AV101" i="7" s="1"/>
  <c r="BD85" i="7"/>
  <c r="BD101" i="7" s="1"/>
  <c r="BL85" i="7"/>
  <c r="BL101" i="7" s="1"/>
  <c r="BT85" i="7"/>
  <c r="BT101" i="7" s="1"/>
  <c r="CB85" i="7"/>
  <c r="CB101" i="7" s="1"/>
  <c r="CJ85" i="7"/>
  <c r="CJ101" i="7" s="1"/>
  <c r="CR85" i="7"/>
  <c r="CR101" i="7" s="1"/>
  <c r="CZ85" i="7"/>
  <c r="CZ101" i="7" s="1"/>
  <c r="DH85" i="7"/>
  <c r="DH101" i="7" s="1"/>
  <c r="DP85" i="7"/>
  <c r="DP101" i="7" s="1"/>
  <c r="AR91" i="7"/>
  <c r="AR102" i="7" s="1"/>
  <c r="AZ91" i="7"/>
  <c r="AZ102" i="7" s="1"/>
  <c r="BH91" i="7"/>
  <c r="BH102" i="7" s="1"/>
  <c r="BP91" i="7"/>
  <c r="BP102" i="7" s="1"/>
  <c r="BX91" i="7"/>
  <c r="BX102" i="7" s="1"/>
  <c r="CF91" i="7"/>
  <c r="CF102" i="7" s="1"/>
  <c r="CN91" i="7"/>
  <c r="CN102" i="7" s="1"/>
  <c r="CV91" i="7"/>
  <c r="CV102" i="7" s="1"/>
  <c r="DD91" i="7"/>
  <c r="DD102" i="7" s="1"/>
  <c r="DL91" i="7"/>
  <c r="DL102" i="7" s="1"/>
  <c r="DT91" i="7"/>
  <c r="DT102" i="7" s="1"/>
  <c r="AV97" i="7"/>
  <c r="AV103" i="7" s="1"/>
  <c r="BD97" i="7"/>
  <c r="BD103" i="7" s="1"/>
  <c r="BL97" i="7"/>
  <c r="BL103" i="7" s="1"/>
  <c r="BT97" i="7"/>
  <c r="BT103" i="7" s="1"/>
  <c r="CB97" i="7"/>
  <c r="CB103" i="7" s="1"/>
  <c r="CJ97" i="7"/>
  <c r="CJ103" i="7" s="1"/>
  <c r="CR97" i="7"/>
  <c r="CR103" i="7" s="1"/>
  <c r="CZ97" i="7"/>
  <c r="CZ103" i="7" s="1"/>
  <c r="DH97" i="7"/>
  <c r="DH103" i="7" s="1"/>
  <c r="DP97" i="7"/>
  <c r="DP103" i="7" s="1"/>
  <c r="H57" i="7"/>
  <c r="AN57" i="7"/>
  <c r="Q57" i="7"/>
  <c r="M79" i="7"/>
  <c r="M100" i="7" s="1"/>
  <c r="U79" i="7"/>
  <c r="U100" i="7" s="1"/>
  <c r="AK79" i="7"/>
  <c r="AK100" i="7" s="1"/>
  <c r="E85" i="7"/>
  <c r="E101" i="7" s="1"/>
  <c r="U85" i="7"/>
  <c r="U101" i="7" s="1"/>
  <c r="U91" i="7"/>
  <c r="U102" i="7" s="1"/>
  <c r="AK91" i="7"/>
  <c r="AK102" i="7" s="1"/>
  <c r="J57" i="7"/>
  <c r="R57" i="7"/>
  <c r="Z57" i="7"/>
  <c r="AH57" i="7"/>
  <c r="N79" i="7"/>
  <c r="N100" i="7" s="1"/>
  <c r="V79" i="7"/>
  <c r="V100" i="7" s="1"/>
  <c r="AD79" i="7"/>
  <c r="AD100" i="7" s="1"/>
  <c r="AL79" i="7"/>
  <c r="AL100" i="7" s="1"/>
  <c r="F85" i="7"/>
  <c r="F101" i="7" s="1"/>
  <c r="N85" i="7"/>
  <c r="N101" i="7" s="1"/>
  <c r="V85" i="7"/>
  <c r="V101" i="7" s="1"/>
  <c r="AD85" i="7"/>
  <c r="AD101" i="7" s="1"/>
  <c r="AL85" i="7"/>
  <c r="AL101" i="7" s="1"/>
  <c r="N91" i="7"/>
  <c r="N102" i="7" s="1"/>
  <c r="V91" i="7"/>
  <c r="V102" i="7" s="1"/>
  <c r="AD91" i="7"/>
  <c r="AD102" i="7" s="1"/>
  <c r="AL91" i="7"/>
  <c r="AL102" i="7" s="1"/>
  <c r="AS59" i="7"/>
  <c r="AS62" i="7" s="1"/>
  <c r="AS72" i="7" s="1"/>
  <c r="AS73" i="7" s="1"/>
  <c r="BA59" i="7"/>
  <c r="BA62" i="7" s="1"/>
  <c r="BA72" i="7" s="1"/>
  <c r="BA73" i="7" s="1"/>
  <c r="BI59" i="7"/>
  <c r="BI62" i="7" s="1"/>
  <c r="BI72" i="7" s="1"/>
  <c r="BI73" i="7" s="1"/>
  <c r="BQ59" i="7"/>
  <c r="BY59" i="7"/>
  <c r="CG59" i="7"/>
  <c r="CO59" i="7"/>
  <c r="CW59" i="7"/>
  <c r="DE59" i="7"/>
  <c r="DM59" i="7"/>
  <c r="AS68" i="7"/>
  <c r="AS70" i="7" s="1"/>
  <c r="AS71" i="7" s="1"/>
  <c r="BA68" i="7"/>
  <c r="BA70" i="7" s="1"/>
  <c r="BA71" i="7" s="1"/>
  <c r="BI68" i="7"/>
  <c r="BI70" i="7" s="1"/>
  <c r="BI71" i="7" s="1"/>
  <c r="BQ68" i="7"/>
  <c r="BQ70" i="7" s="1"/>
  <c r="BQ71" i="7" s="1"/>
  <c r="BY68" i="7"/>
  <c r="BY70" i="7" s="1"/>
  <c r="BY71" i="7" s="1"/>
  <c r="CG68" i="7"/>
  <c r="CG70" i="7" s="1"/>
  <c r="CG71" i="7" s="1"/>
  <c r="CO68" i="7"/>
  <c r="CO70" i="7" s="1"/>
  <c r="CO71" i="7" s="1"/>
  <c r="CW68" i="7"/>
  <c r="CW70" i="7" s="1"/>
  <c r="CW71" i="7" s="1"/>
  <c r="DE68" i="7"/>
  <c r="DE70" i="7" s="1"/>
  <c r="DE71" i="7" s="1"/>
  <c r="DM68" i="7"/>
  <c r="DM70" i="7" s="1"/>
  <c r="DM71" i="7" s="1"/>
  <c r="AO79" i="7"/>
  <c r="AO100" i="7" s="1"/>
  <c r="AW79" i="7"/>
  <c r="AW100" i="7" s="1"/>
  <c r="BE79" i="7"/>
  <c r="BE100" i="7" s="1"/>
  <c r="BM79" i="7"/>
  <c r="BM100" i="7" s="1"/>
  <c r="BU79" i="7"/>
  <c r="BU100" i="7" s="1"/>
  <c r="CC79" i="7"/>
  <c r="CC100" i="7" s="1"/>
  <c r="CK79" i="7"/>
  <c r="CK100" i="7" s="1"/>
  <c r="CS79" i="7"/>
  <c r="CS100" i="7" s="1"/>
  <c r="DA79" i="7"/>
  <c r="DA100" i="7" s="1"/>
  <c r="DI79" i="7"/>
  <c r="DI100" i="7" s="1"/>
  <c r="DQ79" i="7"/>
  <c r="DQ100" i="7" s="1"/>
  <c r="AO85" i="7"/>
  <c r="AO101" i="7" s="1"/>
  <c r="AW85" i="7"/>
  <c r="AW101" i="7" s="1"/>
  <c r="BE85" i="7"/>
  <c r="BE101" i="7" s="1"/>
  <c r="BM85" i="7"/>
  <c r="BM101" i="7" s="1"/>
  <c r="BU85" i="7"/>
  <c r="BU101" i="7" s="1"/>
  <c r="CC85" i="7"/>
  <c r="CC101" i="7" s="1"/>
  <c r="CK85" i="7"/>
  <c r="CK101" i="7" s="1"/>
  <c r="CS85" i="7"/>
  <c r="CS101" i="7" s="1"/>
  <c r="DA85" i="7"/>
  <c r="DA101" i="7" s="1"/>
  <c r="DI85" i="7"/>
  <c r="DI101" i="7" s="1"/>
  <c r="DQ85" i="7"/>
  <c r="DQ101" i="7" s="1"/>
  <c r="AS91" i="7"/>
  <c r="AS102" i="7" s="1"/>
  <c r="BA91" i="7"/>
  <c r="BA102" i="7" s="1"/>
  <c r="BI91" i="7"/>
  <c r="BI102" i="7" s="1"/>
  <c r="BQ91" i="7"/>
  <c r="BQ102" i="7" s="1"/>
  <c r="BY91" i="7"/>
  <c r="BY102" i="7" s="1"/>
  <c r="CG91" i="7"/>
  <c r="CG102" i="7" s="1"/>
  <c r="CO91" i="7"/>
  <c r="CO102" i="7" s="1"/>
  <c r="CW91" i="7"/>
  <c r="CW102" i="7" s="1"/>
  <c r="DE91" i="7"/>
  <c r="DE102" i="7" s="1"/>
  <c r="DM91" i="7"/>
  <c r="DM102" i="7" s="1"/>
  <c r="AO97" i="7"/>
  <c r="AO103" i="7" s="1"/>
  <c r="AW97" i="7"/>
  <c r="AW103" i="7" s="1"/>
  <c r="BE97" i="7"/>
  <c r="BE103" i="7" s="1"/>
  <c r="BM97" i="7"/>
  <c r="BM103" i="7" s="1"/>
  <c r="BU97" i="7"/>
  <c r="BU103" i="7" s="1"/>
  <c r="CC97" i="7"/>
  <c r="CC103" i="7" s="1"/>
  <c r="CK97" i="7"/>
  <c r="CK103" i="7" s="1"/>
  <c r="CS97" i="7"/>
  <c r="CS103" i="7" s="1"/>
  <c r="DA97" i="7"/>
  <c r="DA103" i="7" s="1"/>
  <c r="DI97" i="7"/>
  <c r="DI103" i="7" s="1"/>
  <c r="DQ97" i="7"/>
  <c r="DQ103" i="7" s="1"/>
  <c r="AF57" i="7"/>
  <c r="I57" i="7"/>
  <c r="AG57" i="7"/>
  <c r="M85" i="7"/>
  <c r="M101" i="7" s="1"/>
  <c r="AK85" i="7"/>
  <c r="AK101" i="7" s="1"/>
  <c r="AC91" i="7"/>
  <c r="AC102" i="7" s="1"/>
  <c r="G79" i="7"/>
  <c r="G100" i="7" s="1"/>
  <c r="O79" i="7"/>
  <c r="O100" i="7" s="1"/>
  <c r="W79" i="7"/>
  <c r="W100" i="7" s="1"/>
  <c r="AE79" i="7"/>
  <c r="AE100" i="7" s="1"/>
  <c r="AM79" i="7"/>
  <c r="AM100" i="7" s="1"/>
  <c r="O91" i="7"/>
  <c r="O102" i="7" s="1"/>
  <c r="AT57" i="7"/>
  <c r="BB57" i="7"/>
  <c r="BJ57" i="7"/>
  <c r="BR57" i="7"/>
  <c r="BZ59" i="7"/>
  <c r="CH59" i="7"/>
  <c r="CH62" i="7" s="1"/>
  <c r="CH72" i="7" s="1"/>
  <c r="CH73" i="7" s="1"/>
  <c r="CP59" i="7"/>
  <c r="CP62" i="7" s="1"/>
  <c r="CP72" i="7" s="1"/>
  <c r="CP73" i="7" s="1"/>
  <c r="CX59" i="7"/>
  <c r="CX62" i="7" s="1"/>
  <c r="CX72" i="7" s="1"/>
  <c r="CX73" i="7" s="1"/>
  <c r="DF59" i="7"/>
  <c r="DN59" i="7"/>
  <c r="AT68" i="7"/>
  <c r="AT70" i="7" s="1"/>
  <c r="AT71" i="7" s="1"/>
  <c r="BB68" i="7"/>
  <c r="BB70" i="7" s="1"/>
  <c r="BB71" i="7" s="1"/>
  <c r="BJ68" i="7"/>
  <c r="BJ70" i="7" s="1"/>
  <c r="BJ71" i="7" s="1"/>
  <c r="BR68" i="7"/>
  <c r="BR70" i="7" s="1"/>
  <c r="BR71" i="7" s="1"/>
  <c r="BZ68" i="7"/>
  <c r="BZ70" i="7" s="1"/>
  <c r="BZ71" i="7" s="1"/>
  <c r="CH68" i="7"/>
  <c r="CH70" i="7" s="1"/>
  <c r="CH71" i="7" s="1"/>
  <c r="CP68" i="7"/>
  <c r="CP70" i="7" s="1"/>
  <c r="CP71" i="7" s="1"/>
  <c r="CX68" i="7"/>
  <c r="CX70" i="7" s="1"/>
  <c r="CX71" i="7" s="1"/>
  <c r="DF68" i="7"/>
  <c r="DF70" i="7" s="1"/>
  <c r="DF71" i="7" s="1"/>
  <c r="DN68" i="7"/>
  <c r="DN70" i="7" s="1"/>
  <c r="DN71" i="7" s="1"/>
  <c r="AP79" i="7"/>
  <c r="AP100" i="7" s="1"/>
  <c r="AX79" i="7"/>
  <c r="AX100" i="7" s="1"/>
  <c r="BF79" i="7"/>
  <c r="BF100" i="7" s="1"/>
  <c r="BN79" i="7"/>
  <c r="BN100" i="7" s="1"/>
  <c r="BV79" i="7"/>
  <c r="BV100" i="7" s="1"/>
  <c r="CD79" i="7"/>
  <c r="CD100" i="7" s="1"/>
  <c r="CL79" i="7"/>
  <c r="CL100" i="7" s="1"/>
  <c r="CT79" i="7"/>
  <c r="CT100" i="7" s="1"/>
  <c r="DB79" i="7"/>
  <c r="DB100" i="7" s="1"/>
  <c r="DJ79" i="7"/>
  <c r="DJ100" i="7" s="1"/>
  <c r="DR79" i="7"/>
  <c r="DR100" i="7" s="1"/>
  <c r="AP85" i="7"/>
  <c r="AP101" i="7" s="1"/>
  <c r="AX85" i="7"/>
  <c r="AX101" i="7" s="1"/>
  <c r="BF85" i="7"/>
  <c r="BF101" i="7" s="1"/>
  <c r="BN85" i="7"/>
  <c r="BN101" i="7" s="1"/>
  <c r="BV85" i="7"/>
  <c r="BV101" i="7" s="1"/>
  <c r="CD85" i="7"/>
  <c r="CD101" i="7" s="1"/>
  <c r="CL85" i="7"/>
  <c r="CL101" i="7" s="1"/>
  <c r="CT85" i="7"/>
  <c r="CT101" i="7" s="1"/>
  <c r="DB85" i="7"/>
  <c r="DB101" i="7" s="1"/>
  <c r="DJ85" i="7"/>
  <c r="DJ101" i="7" s="1"/>
  <c r="DR85" i="7"/>
  <c r="DR101" i="7" s="1"/>
  <c r="AT91" i="7"/>
  <c r="AT102" i="7" s="1"/>
  <c r="BB91" i="7"/>
  <c r="BB102" i="7" s="1"/>
  <c r="BJ91" i="7"/>
  <c r="BJ102" i="7" s="1"/>
  <c r="BR91" i="7"/>
  <c r="BR102" i="7" s="1"/>
  <c r="BZ91" i="7"/>
  <c r="BZ102" i="7" s="1"/>
  <c r="CH91" i="7"/>
  <c r="CH102" i="7" s="1"/>
  <c r="CP91" i="7"/>
  <c r="CP102" i="7" s="1"/>
  <c r="CX91" i="7"/>
  <c r="CX102" i="7" s="1"/>
  <c r="DF91" i="7"/>
  <c r="DF102" i="7" s="1"/>
  <c r="DN91" i="7"/>
  <c r="DN102" i="7" s="1"/>
  <c r="AP97" i="7"/>
  <c r="AP103" i="7" s="1"/>
  <c r="AX97" i="7"/>
  <c r="AX103" i="7" s="1"/>
  <c r="BF97" i="7"/>
  <c r="BF103" i="7" s="1"/>
  <c r="BN97" i="7"/>
  <c r="BN103" i="7" s="1"/>
  <c r="BV97" i="7"/>
  <c r="BV103" i="7" s="1"/>
  <c r="CD97" i="7"/>
  <c r="CD103" i="7" s="1"/>
  <c r="CL97" i="7"/>
  <c r="CL103" i="7" s="1"/>
  <c r="CT97" i="7"/>
  <c r="CT103" i="7" s="1"/>
  <c r="DB97" i="7"/>
  <c r="DB103" i="7" s="1"/>
  <c r="DJ97" i="7"/>
  <c r="DJ103" i="7" s="1"/>
  <c r="DR97" i="7"/>
  <c r="DR103" i="7" s="1"/>
  <c r="F79" i="7"/>
  <c r="CE62" i="7"/>
  <c r="CE72" i="7" s="1"/>
  <c r="CE73" i="7" s="1"/>
  <c r="CM62" i="7"/>
  <c r="CM72" i="7" s="1"/>
  <c r="CM73" i="7" s="1"/>
  <c r="CU62" i="7"/>
  <c r="CU72" i="7" s="1"/>
  <c r="CU73" i="7" s="1"/>
  <c r="DC62" i="7"/>
  <c r="DC72" i="7" s="1"/>
  <c r="DC73" i="7" s="1"/>
  <c r="DK62" i="7"/>
  <c r="DK72" i="7" s="1"/>
  <c r="DK73" i="7" s="1"/>
  <c r="DS62" i="7"/>
  <c r="DS72" i="7" s="1"/>
  <c r="DS73" i="7" s="1"/>
  <c r="AR62" i="7"/>
  <c r="AR72" i="7" s="1"/>
  <c r="AR73" i="7" s="1"/>
  <c r="AZ62" i="7"/>
  <c r="AZ72" i="7" s="1"/>
  <c r="AZ73" i="7" s="1"/>
  <c r="BH62" i="7"/>
  <c r="BH72" i="7" s="1"/>
  <c r="BH73" i="7" s="1"/>
  <c r="BP62" i="7"/>
  <c r="BP72" i="7" s="1"/>
  <c r="BP73" i="7" s="1"/>
  <c r="BX62" i="7"/>
  <c r="BX72" i="7" s="1"/>
  <c r="BX73" i="7" s="1"/>
  <c r="CF62" i="7"/>
  <c r="CF72" i="7" s="1"/>
  <c r="CF73" i="7" s="1"/>
  <c r="CN62" i="7"/>
  <c r="CN72" i="7" s="1"/>
  <c r="CN73" i="7" s="1"/>
  <c r="CV62" i="7"/>
  <c r="CV72" i="7" s="1"/>
  <c r="CV73" i="7" s="1"/>
  <c r="DT62" i="7"/>
  <c r="DT72" i="7" s="1"/>
  <c r="DT73" i="7" s="1"/>
  <c r="DL62" i="7"/>
  <c r="DL72" i="7" s="1"/>
  <c r="DL73" i="7" s="1"/>
  <c r="BQ62" i="7"/>
  <c r="BQ72" i="7" s="1"/>
  <c r="BQ73" i="7" s="1"/>
  <c r="BY62" i="7"/>
  <c r="BY72" i="7" s="1"/>
  <c r="BY73" i="7" s="1"/>
  <c r="CG62" i="7"/>
  <c r="CG72" i="7" s="1"/>
  <c r="CG73" i="7" s="1"/>
  <c r="CO62" i="7"/>
  <c r="CO72" i="7" s="1"/>
  <c r="CO73" i="7" s="1"/>
  <c r="CW62" i="7"/>
  <c r="CW72" i="7" s="1"/>
  <c r="CW73" i="7" s="1"/>
  <c r="DE62" i="7"/>
  <c r="DE72" i="7" s="1"/>
  <c r="DE73" i="7" s="1"/>
  <c r="DM62" i="7"/>
  <c r="DM72" i="7" s="1"/>
  <c r="DM73" i="7" s="1"/>
  <c r="DD62" i="7"/>
  <c r="DD72" i="7" s="1"/>
  <c r="DD73" i="7" s="1"/>
  <c r="BZ62" i="7"/>
  <c r="BZ72" i="7" s="1"/>
  <c r="BZ73" i="7" s="1"/>
  <c r="DF62" i="7"/>
  <c r="DF72" i="7" s="1"/>
  <c r="DF73" i="7" s="1"/>
  <c r="DN62" i="7"/>
  <c r="DN72" i="7" s="1"/>
  <c r="DN73" i="7" s="1"/>
  <c r="AC57" i="7"/>
  <c r="AP57" i="7"/>
  <c r="AX57" i="7"/>
  <c r="BF57" i="7"/>
  <c r="BN57" i="7"/>
  <c r="BV57" i="7"/>
  <c r="AT59" i="7"/>
  <c r="BB59" i="7"/>
  <c r="BB62" i="7" s="1"/>
  <c r="BB72" i="7" s="1"/>
  <c r="BB73" i="7" s="1"/>
  <c r="BJ59" i="7"/>
  <c r="BJ62" i="7" s="1"/>
  <c r="BJ72" i="7" s="1"/>
  <c r="BJ73" i="7" s="1"/>
  <c r="BR59" i="7"/>
  <c r="BR62" i="7" s="1"/>
  <c r="BR72" i="7" s="1"/>
  <c r="BR73" i="7" s="1"/>
  <c r="BZ57" i="7"/>
  <c r="CH57" i="7"/>
  <c r="CP57" i="7"/>
  <c r="CX57" i="7"/>
  <c r="DF57" i="7"/>
  <c r="DN57" i="7"/>
  <c r="U57" i="7"/>
  <c r="AQ57" i="7"/>
  <c r="AY57" i="7"/>
  <c r="BG57" i="7"/>
  <c r="BO57" i="7"/>
  <c r="BW57" i="7"/>
  <c r="AU59" i="7"/>
  <c r="AU62" i="7" s="1"/>
  <c r="AU72" i="7" s="1"/>
  <c r="AU73" i="7" s="1"/>
  <c r="BC59" i="7"/>
  <c r="BC62" i="7" s="1"/>
  <c r="BC72" i="7" s="1"/>
  <c r="BC73" i="7" s="1"/>
  <c r="BK59" i="7"/>
  <c r="BK62" i="7" s="1"/>
  <c r="BK72" i="7" s="1"/>
  <c r="BK73" i="7" s="1"/>
  <c r="BS59" i="7"/>
  <c r="BS62" i="7" s="1"/>
  <c r="BS72" i="7" s="1"/>
  <c r="BS73" i="7" s="1"/>
  <c r="CA57" i="7"/>
  <c r="CI57" i="7"/>
  <c r="CQ57" i="7"/>
  <c r="CY57" i="7"/>
  <c r="DG57" i="7"/>
  <c r="DO57" i="7"/>
  <c r="AR57" i="7"/>
  <c r="AZ57" i="7"/>
  <c r="BH57" i="7"/>
  <c r="BP57" i="7"/>
  <c r="BX57" i="7"/>
  <c r="AV59" i="7"/>
  <c r="AV62" i="7" s="1"/>
  <c r="AV72" i="7" s="1"/>
  <c r="AV73" i="7" s="1"/>
  <c r="BD59" i="7"/>
  <c r="BD62" i="7" s="1"/>
  <c r="BD72" i="7" s="1"/>
  <c r="BD73" i="7" s="1"/>
  <c r="BL59" i="7"/>
  <c r="BL62" i="7" s="1"/>
  <c r="BL72" i="7" s="1"/>
  <c r="BL73" i="7" s="1"/>
  <c r="BT59" i="7"/>
  <c r="BT62" i="7" s="1"/>
  <c r="BT72" i="7" s="1"/>
  <c r="BT73" i="7" s="1"/>
  <c r="CB57" i="7"/>
  <c r="CJ57" i="7"/>
  <c r="CR57" i="7"/>
  <c r="CZ57" i="7"/>
  <c r="DH57" i="7"/>
  <c r="DP57" i="7"/>
  <c r="EB108" i="7"/>
  <c r="EA108" i="7"/>
  <c r="DZ108" i="7"/>
  <c r="DY108" i="7"/>
  <c r="DX108" i="7"/>
  <c r="EF108" i="7" s="1"/>
  <c r="E97" i="7"/>
  <c r="E103" i="7" s="1"/>
  <c r="AS57" i="7"/>
  <c r="BA57" i="7"/>
  <c r="BI57" i="7"/>
  <c r="BQ57" i="7"/>
  <c r="AO59" i="7"/>
  <c r="AO62" i="7" s="1"/>
  <c r="AO72" i="7" s="1"/>
  <c r="AO73" i="7" s="1"/>
  <c r="AW59" i="7"/>
  <c r="AW62" i="7" s="1"/>
  <c r="AW72" i="7" s="1"/>
  <c r="AW73" i="7" s="1"/>
  <c r="BE59" i="7"/>
  <c r="BE62" i="7" s="1"/>
  <c r="BE72" i="7" s="1"/>
  <c r="BE73" i="7" s="1"/>
  <c r="BM59" i="7"/>
  <c r="BM62" i="7" s="1"/>
  <c r="BM72" i="7" s="1"/>
  <c r="BM73" i="7" s="1"/>
  <c r="BU59" i="7"/>
  <c r="BU62" i="7" s="1"/>
  <c r="BU72" i="7" s="1"/>
  <c r="BU73" i="7" s="1"/>
  <c r="CC57" i="7"/>
  <c r="CK57" i="7"/>
  <c r="CS57" i="7"/>
  <c r="DA57" i="7"/>
  <c r="DI57" i="7"/>
  <c r="DQ57" i="7"/>
  <c r="AO68" i="7"/>
  <c r="AO70" i="7" s="1"/>
  <c r="AO71" i="7" s="1"/>
  <c r="BU68" i="7"/>
  <c r="BU70" i="7" s="1"/>
  <c r="BU71" i="7" s="1"/>
  <c r="CK68" i="7"/>
  <c r="CK70" i="7" s="1"/>
  <c r="CK71" i="7" s="1"/>
  <c r="DA68" i="7"/>
  <c r="DA70" i="7" s="1"/>
  <c r="DA71" i="7" s="1"/>
  <c r="DQ68" i="7"/>
  <c r="DQ70" i="7" s="1"/>
  <c r="DQ71" i="7" s="1"/>
  <c r="K57" i="7"/>
  <c r="S57" i="7"/>
  <c r="AA57" i="7"/>
  <c r="AI57" i="7"/>
  <c r="G85" i="7"/>
  <c r="G101" i="7" s="1"/>
  <c r="O85" i="7"/>
  <c r="O101" i="7" s="1"/>
  <c r="W85" i="7"/>
  <c r="W101" i="7" s="1"/>
  <c r="AE85" i="7"/>
  <c r="AE101" i="7" s="1"/>
  <c r="AM85" i="7"/>
  <c r="AM101" i="7" s="1"/>
  <c r="W91" i="7"/>
  <c r="W102" i="7" s="1"/>
  <c r="AE91" i="7"/>
  <c r="AE102" i="7" s="1"/>
  <c r="AM91" i="7"/>
  <c r="AM102" i="7" s="1"/>
  <c r="CD57" i="7"/>
  <c r="CL57" i="7"/>
  <c r="CT57" i="7"/>
  <c r="DB57" i="7"/>
  <c r="DJ57" i="7"/>
  <c r="DR57" i="7"/>
  <c r="AP68" i="7"/>
  <c r="AP70" i="7" s="1"/>
  <c r="AP71" i="7" s="1"/>
  <c r="CE57" i="7"/>
  <c r="CM57" i="7"/>
  <c r="CU57" i="7"/>
  <c r="DC57" i="7"/>
  <c r="DK57" i="7"/>
  <c r="DS57" i="7"/>
  <c r="AK57" i="7"/>
  <c r="AG91" i="7"/>
  <c r="AG102" i="7" s="1"/>
  <c r="CF57" i="7"/>
  <c r="CN57" i="7"/>
  <c r="CV57" i="7"/>
  <c r="DD57" i="7"/>
  <c r="DL57" i="7"/>
  <c r="DT57" i="7"/>
  <c r="AR68" i="7"/>
  <c r="AR70" i="7" s="1"/>
  <c r="AR71" i="7" s="1"/>
  <c r="AZ68" i="7"/>
  <c r="AZ70" i="7" s="1"/>
  <c r="AZ71" i="7" s="1"/>
  <c r="M57" i="7"/>
  <c r="F57" i="7"/>
  <c r="N57" i="7"/>
  <c r="V57" i="7"/>
  <c r="AD57" i="7"/>
  <c r="AL57" i="7"/>
  <c r="AH79" i="7"/>
  <c r="AH100" i="7" s="1"/>
  <c r="J85" i="7"/>
  <c r="J101" i="7" s="1"/>
  <c r="R85" i="7"/>
  <c r="R101" i="7" s="1"/>
  <c r="Z85" i="7"/>
  <c r="Z101" i="7" s="1"/>
  <c r="AH85" i="7"/>
  <c r="AH101" i="7" s="1"/>
  <c r="J91" i="7"/>
  <c r="J102" i="7" s="1"/>
  <c r="R91" i="7"/>
  <c r="R102" i="7" s="1"/>
  <c r="Z91" i="7"/>
  <c r="Z102" i="7" s="1"/>
  <c r="AH91" i="7"/>
  <c r="AH102" i="7" s="1"/>
  <c r="BY57" i="7"/>
  <c r="CG57" i="7"/>
  <c r="CO57" i="7"/>
  <c r="CW57" i="7"/>
  <c r="DE57" i="7"/>
  <c r="DM57" i="7"/>
  <c r="AT62" i="7"/>
  <c r="AT72" i="7" s="1"/>
  <c r="AT73" i="7" s="1"/>
  <c r="AQ62" i="7"/>
  <c r="AQ72" i="7" s="1"/>
  <c r="AQ73" i="7" s="1"/>
  <c r="AY62" i="7"/>
  <c r="AY72" i="7" s="1"/>
  <c r="AY73" i="7" s="1"/>
  <c r="BG62" i="7"/>
  <c r="BG72" i="7" s="1"/>
  <c r="BG73" i="7" s="1"/>
  <c r="BO62" i="7"/>
  <c r="BO72" i="7" s="1"/>
  <c r="BO73" i="7" s="1"/>
  <c r="BW62" i="7"/>
  <c r="BW72" i="7" s="1"/>
  <c r="BW73" i="7" s="1"/>
  <c r="G57" i="7"/>
  <c r="E57" i="7"/>
  <c r="BF68" i="7"/>
  <c r="BF70" i="7" s="1"/>
  <c r="BF71" i="7" s="1"/>
  <c r="BN68" i="7"/>
  <c r="BN70" i="7" s="1"/>
  <c r="BN71" i="7" s="1"/>
  <c r="BV68" i="7"/>
  <c r="BV70" i="7" s="1"/>
  <c r="BV71" i="7" s="1"/>
  <c r="CD68" i="7"/>
  <c r="CD70" i="7" s="1"/>
  <c r="CD71" i="7" s="1"/>
  <c r="CL68" i="7"/>
  <c r="CL70" i="7" s="1"/>
  <c r="CL71" i="7" s="1"/>
  <c r="CT68" i="7"/>
  <c r="CT70" i="7" s="1"/>
  <c r="CT71" i="7" s="1"/>
  <c r="DB68" i="7"/>
  <c r="DB70" i="7" s="1"/>
  <c r="DB71" i="7" s="1"/>
  <c r="DJ68" i="7"/>
  <c r="DJ70" i="7" s="1"/>
  <c r="DJ71" i="7" s="1"/>
  <c r="DR68" i="7"/>
  <c r="DR70" i="7" s="1"/>
  <c r="DR71" i="7" s="1"/>
  <c r="BH68" i="7"/>
  <c r="BH70" i="7" s="1"/>
  <c r="BH71" i="7" s="1"/>
  <c r="BP68" i="7"/>
  <c r="BP70" i="7" s="1"/>
  <c r="BP71" i="7" s="1"/>
  <c r="BX68" i="7"/>
  <c r="BX70" i="7" s="1"/>
  <c r="BX71" i="7" s="1"/>
  <c r="CF68" i="7"/>
  <c r="CF70" i="7" s="1"/>
  <c r="CF71" i="7" s="1"/>
  <c r="CN68" i="7"/>
  <c r="CN70" i="7" s="1"/>
  <c r="CN71" i="7" s="1"/>
  <c r="CV68" i="7"/>
  <c r="CV70" i="7" s="1"/>
  <c r="CV71" i="7" s="1"/>
  <c r="DD68" i="7"/>
  <c r="DD70" i="7" s="1"/>
  <c r="DD71" i="7" s="1"/>
  <c r="DL68" i="7"/>
  <c r="DL70" i="7" s="1"/>
  <c r="DL71" i="7" s="1"/>
  <c r="DT68" i="7"/>
  <c r="DT70" i="7" s="1"/>
  <c r="DT71" i="7" s="1"/>
  <c r="K59" i="7"/>
  <c r="K62" i="7" s="1"/>
  <c r="K72" i="7" s="1"/>
  <c r="K73" i="7" s="1"/>
  <c r="S59" i="7"/>
  <c r="S62" i="7" s="1"/>
  <c r="S72" i="7" s="1"/>
  <c r="S73" i="7" s="1"/>
  <c r="AA59" i="7"/>
  <c r="AA62" i="7" s="1"/>
  <c r="AA72" i="7" s="1"/>
  <c r="AA73" i="7" s="1"/>
  <c r="AI59" i="7"/>
  <c r="AI62" i="7" s="1"/>
  <c r="AI72" i="7" s="1"/>
  <c r="AI73" i="7" s="1"/>
  <c r="K68" i="7"/>
  <c r="K70" i="7" s="1"/>
  <c r="K71" i="7" s="1"/>
  <c r="S68" i="7"/>
  <c r="S70" i="7" s="1"/>
  <c r="S71" i="7" s="1"/>
  <c r="AA68" i="7"/>
  <c r="AA70" i="7" s="1"/>
  <c r="AA71" i="7" s="1"/>
  <c r="AI68" i="7"/>
  <c r="AI70" i="7" s="1"/>
  <c r="AI71" i="7" s="1"/>
  <c r="G68" i="7"/>
  <c r="G70" i="7" s="1"/>
  <c r="G71" i="7" s="1"/>
  <c r="O68" i="7"/>
  <c r="O70" i="7" s="1"/>
  <c r="O71" i="7" s="1"/>
  <c r="W68" i="7"/>
  <c r="W70" i="7" s="1"/>
  <c r="W71" i="7" s="1"/>
  <c r="AE68" i="7"/>
  <c r="AE70" i="7" s="1"/>
  <c r="AE71" i="7" s="1"/>
  <c r="AM68" i="7"/>
  <c r="AM70" i="7" s="1"/>
  <c r="AM71" i="7" s="1"/>
  <c r="H68" i="7"/>
  <c r="H70" i="7" s="1"/>
  <c r="H71" i="7" s="1"/>
  <c r="P68" i="7"/>
  <c r="P70" i="7" s="1"/>
  <c r="P71" i="7" s="1"/>
  <c r="Q23" i="2"/>
  <c r="G59" i="7"/>
  <c r="G62" i="7" s="1"/>
  <c r="G72" i="7" s="1"/>
  <c r="G73" i="7" s="1"/>
  <c r="O59" i="7"/>
  <c r="O62" i="7" s="1"/>
  <c r="O72" i="7" s="1"/>
  <c r="O73" i="7" s="1"/>
  <c r="W59" i="7"/>
  <c r="W62" i="7" s="1"/>
  <c r="W72" i="7" s="1"/>
  <c r="W73" i="7" s="1"/>
  <c r="AE59" i="7"/>
  <c r="AE62" i="7" s="1"/>
  <c r="AE72" i="7" s="1"/>
  <c r="AE73" i="7" s="1"/>
  <c r="AM59" i="7"/>
  <c r="AM62" i="7" s="1"/>
  <c r="AM72" i="7" s="1"/>
  <c r="AM73" i="7" s="1"/>
  <c r="X68" i="7"/>
  <c r="X70" i="7" s="1"/>
  <c r="X71" i="7" s="1"/>
  <c r="AF68" i="7"/>
  <c r="AF70" i="7" s="1"/>
  <c r="AF71" i="7" s="1"/>
  <c r="AN68" i="7"/>
  <c r="AN70" i="7" s="1"/>
  <c r="AN71" i="7" s="1"/>
  <c r="J57" i="2"/>
  <c r="R57" i="2"/>
  <c r="Z57" i="2"/>
  <c r="L59" i="7"/>
  <c r="L62" i="7" s="1"/>
  <c r="L72" i="7" s="1"/>
  <c r="L73" i="7" s="1"/>
  <c r="AB59" i="7"/>
  <c r="AB62" i="7" s="1"/>
  <c r="AB72" i="7" s="1"/>
  <c r="AB73" i="7" s="1"/>
  <c r="AJ59" i="7"/>
  <c r="AJ62" i="7" s="1"/>
  <c r="AJ72" i="7" s="1"/>
  <c r="AJ73" i="7" s="1"/>
  <c r="E59" i="7"/>
  <c r="E62" i="7" s="1"/>
  <c r="M59" i="7"/>
  <c r="M62" i="7" s="1"/>
  <c r="M72" i="7" s="1"/>
  <c r="M73" i="7" s="1"/>
  <c r="U59" i="7"/>
  <c r="U62" i="7" s="1"/>
  <c r="U72" i="7" s="1"/>
  <c r="U73" i="7" s="1"/>
  <c r="AC59" i="7"/>
  <c r="AC62" i="7" s="1"/>
  <c r="AC72" i="7" s="1"/>
  <c r="AC73" i="7" s="1"/>
  <c r="AK59" i="7"/>
  <c r="AK62" i="7" s="1"/>
  <c r="AK72" i="7" s="1"/>
  <c r="AK73" i="7" s="1"/>
  <c r="I59" i="7"/>
  <c r="I62" i="7" s="1"/>
  <c r="I72" i="7" s="1"/>
  <c r="I73" i="7" s="1"/>
  <c r="Y59" i="7"/>
  <c r="Y62" i="7" s="1"/>
  <c r="Y72" i="7" s="1"/>
  <c r="Y73" i="7" s="1"/>
  <c r="AG59" i="7"/>
  <c r="AG62" i="7" s="1"/>
  <c r="AG72" i="7" s="1"/>
  <c r="AG73" i="7" s="1"/>
  <c r="I68" i="7"/>
  <c r="I70" i="7" s="1"/>
  <c r="I71" i="7" s="1"/>
  <c r="Q68" i="7"/>
  <c r="Q70" i="7" s="1"/>
  <c r="Q71" i="7" s="1"/>
  <c r="Y68" i="7"/>
  <c r="Y70" i="7" s="1"/>
  <c r="Y71" i="7" s="1"/>
  <c r="AG68" i="7"/>
  <c r="AG70" i="7" s="1"/>
  <c r="AG71" i="7" s="1"/>
  <c r="F59" i="7"/>
  <c r="F62" i="7" s="1"/>
  <c r="N59" i="7"/>
  <c r="N62" i="7" s="1"/>
  <c r="N72" i="7" s="1"/>
  <c r="N73" i="7" s="1"/>
  <c r="V59" i="7"/>
  <c r="V62" i="7" s="1"/>
  <c r="V72" i="7" s="1"/>
  <c r="V73" i="7" s="1"/>
  <c r="AD59" i="7"/>
  <c r="AD62" i="7" s="1"/>
  <c r="AD72" i="7" s="1"/>
  <c r="AD73" i="7" s="1"/>
  <c r="J59" i="7"/>
  <c r="J62" i="7" s="1"/>
  <c r="J72" i="7" s="1"/>
  <c r="J73" i="7" s="1"/>
  <c r="R59" i="7"/>
  <c r="R62" i="7" s="1"/>
  <c r="R72" i="7" s="1"/>
  <c r="R73" i="7" s="1"/>
  <c r="Z59" i="7"/>
  <c r="Z62" i="7" s="1"/>
  <c r="Z72" i="7" s="1"/>
  <c r="Z73" i="7" s="1"/>
  <c r="AH59" i="7"/>
  <c r="AH62" i="7" s="1"/>
  <c r="AH72" i="7" s="1"/>
  <c r="AH73" i="7" s="1"/>
  <c r="J68" i="7"/>
  <c r="J70" i="7" s="1"/>
  <c r="J71" i="7" s="1"/>
  <c r="R68" i="7"/>
  <c r="R70" i="7" s="1"/>
  <c r="R71" i="7" s="1"/>
  <c r="Z68" i="7"/>
  <c r="Z70" i="7" s="1"/>
  <c r="Z71" i="7" s="1"/>
  <c r="AH68" i="7"/>
  <c r="AH70" i="7" s="1"/>
  <c r="AH71" i="7" s="1"/>
  <c r="AH57" i="2"/>
  <c r="AL59" i="7"/>
  <c r="AL62" i="7" s="1"/>
  <c r="AL72" i="7" s="1"/>
  <c r="AL73" i="7" s="1"/>
  <c r="Q59" i="7"/>
  <c r="Q62" i="7" s="1"/>
  <c r="Q72" i="7" s="1"/>
  <c r="Q73" i="7" s="1"/>
  <c r="H59" i="7"/>
  <c r="H62" i="7" s="1"/>
  <c r="H72" i="7" s="1"/>
  <c r="H73" i="7" s="1"/>
  <c r="P59" i="7"/>
  <c r="P62" i="7" s="1"/>
  <c r="P72" i="7" s="1"/>
  <c r="P73" i="7" s="1"/>
  <c r="X59" i="7"/>
  <c r="X62" i="7" s="1"/>
  <c r="X72" i="7" s="1"/>
  <c r="X73" i="7" s="1"/>
  <c r="AF59" i="7"/>
  <c r="AF62" i="7" s="1"/>
  <c r="AF72" i="7" s="1"/>
  <c r="AF73" i="7" s="1"/>
  <c r="AN59" i="7"/>
  <c r="AN62" i="7" s="1"/>
  <c r="AN72" i="7" s="1"/>
  <c r="AN73" i="7" s="1"/>
  <c r="L68" i="7"/>
  <c r="L70" i="7" s="1"/>
  <c r="L71" i="7" s="1"/>
  <c r="T68" i="7"/>
  <c r="T70" i="7" s="1"/>
  <c r="T71" i="7" s="1"/>
  <c r="AB68" i="7"/>
  <c r="AB70" i="7" s="1"/>
  <c r="AB71" i="7" s="1"/>
  <c r="AJ68" i="7"/>
  <c r="AJ70" i="7" s="1"/>
  <c r="AJ71" i="7" s="1"/>
  <c r="E68" i="7"/>
  <c r="E70" i="7" s="1"/>
  <c r="E71" i="7" s="1"/>
  <c r="M68" i="7"/>
  <c r="M70" i="7" s="1"/>
  <c r="M71" i="7" s="1"/>
  <c r="U68" i="7"/>
  <c r="U70" i="7" s="1"/>
  <c r="U71" i="7" s="1"/>
  <c r="AC68" i="7"/>
  <c r="AC70" i="7" s="1"/>
  <c r="AC71" i="7" s="1"/>
  <c r="AK68" i="7"/>
  <c r="AK70" i="7" s="1"/>
  <c r="AK71" i="7" s="1"/>
  <c r="F68" i="7"/>
  <c r="F70" i="7" s="1"/>
  <c r="F71" i="7" s="1"/>
  <c r="N68" i="7"/>
  <c r="N70" i="7" s="1"/>
  <c r="N71" i="7" s="1"/>
  <c r="V68" i="7"/>
  <c r="V70" i="7" s="1"/>
  <c r="V71" i="7" s="1"/>
  <c r="AD68" i="7"/>
  <c r="AD70" i="7" s="1"/>
  <c r="AD71" i="7" s="1"/>
  <c r="AL68" i="7"/>
  <c r="AL70" i="7" s="1"/>
  <c r="AL71" i="7" s="1"/>
  <c r="T59" i="7"/>
  <c r="T62" i="7" s="1"/>
  <c r="T72" i="7" s="1"/>
  <c r="T73" i="7" s="1"/>
  <c r="AI63" i="2"/>
  <c r="AG63" i="2"/>
  <c r="L57" i="2"/>
  <c r="T57" i="2"/>
  <c r="AB57" i="2"/>
  <c r="AJ57" i="2"/>
  <c r="J51" i="2"/>
  <c r="R51" i="2"/>
  <c r="Z51" i="2"/>
  <c r="G57" i="2"/>
  <c r="O57" i="2"/>
  <c r="W57" i="2"/>
  <c r="AE57" i="2"/>
  <c r="AM57" i="2"/>
  <c r="L51" i="2"/>
  <c r="T51" i="2"/>
  <c r="AB51" i="2"/>
  <c r="AJ51" i="2"/>
  <c r="S63" i="2"/>
  <c r="AH51" i="2"/>
  <c r="V63" i="2"/>
  <c r="AA45" i="2"/>
  <c r="K51" i="2"/>
  <c r="S51" i="2"/>
  <c r="AA51" i="2"/>
  <c r="AI51" i="2"/>
  <c r="K57" i="2"/>
  <c r="S57" i="2"/>
  <c r="AA57" i="2"/>
  <c r="AI57" i="2"/>
  <c r="M51" i="2"/>
  <c r="U51" i="2"/>
  <c r="AC51" i="2"/>
  <c r="AK51" i="2"/>
  <c r="U63" i="2"/>
  <c r="AK63" i="2"/>
  <c r="M57" i="2"/>
  <c r="U57" i="2"/>
  <c r="AC57" i="2"/>
  <c r="AK57" i="2"/>
  <c r="F51" i="2"/>
  <c r="N51" i="2"/>
  <c r="V51" i="2"/>
  <c r="AD51" i="2"/>
  <c r="AL51" i="2"/>
  <c r="F63" i="2"/>
  <c r="N63" i="2"/>
  <c r="AD63" i="2"/>
  <c r="AL63" i="2"/>
  <c r="K63" i="2"/>
  <c r="AA63" i="2"/>
  <c r="F57" i="2"/>
  <c r="N57" i="2"/>
  <c r="V57" i="2"/>
  <c r="AD57" i="2"/>
  <c r="AL57" i="2"/>
  <c r="G51" i="2"/>
  <c r="O51" i="2"/>
  <c r="W51" i="2"/>
  <c r="AE51" i="2"/>
  <c r="AM51" i="2"/>
  <c r="O63" i="2"/>
  <c r="AE63" i="2"/>
  <c r="L63" i="2"/>
  <c r="T63" i="2"/>
  <c r="AB63" i="2"/>
  <c r="AJ63" i="2"/>
  <c r="I63" i="2"/>
  <c r="Q63" i="2"/>
  <c r="Y63" i="2"/>
  <c r="H51" i="2"/>
  <c r="P51" i="2"/>
  <c r="X51" i="2"/>
  <c r="AF51" i="2"/>
  <c r="AN51" i="2"/>
  <c r="P63" i="2"/>
  <c r="AF63" i="2"/>
  <c r="H57" i="2"/>
  <c r="P57" i="2"/>
  <c r="X57" i="2"/>
  <c r="AF57" i="2"/>
  <c r="AN57" i="2"/>
  <c r="E51" i="2"/>
  <c r="I51" i="2"/>
  <c r="Q51" i="2"/>
  <c r="Y51" i="2"/>
  <c r="AG51" i="2"/>
  <c r="I57" i="2"/>
  <c r="Q57" i="2"/>
  <c r="Y57" i="2"/>
  <c r="AG57" i="2"/>
  <c r="E57" i="2"/>
  <c r="H63" i="2"/>
  <c r="X63" i="2"/>
  <c r="AN63" i="2"/>
  <c r="AI45" i="2"/>
  <c r="K45" i="2"/>
  <c r="S45" i="2"/>
  <c r="M63" i="2"/>
  <c r="AC63" i="2"/>
  <c r="J63" i="2"/>
  <c r="R63" i="2"/>
  <c r="Z63" i="2"/>
  <c r="AH63" i="2"/>
  <c r="G63" i="2"/>
  <c r="W63" i="2"/>
  <c r="AM63" i="2"/>
  <c r="E63" i="2"/>
  <c r="Y45" i="2"/>
  <c r="I45" i="2"/>
  <c r="Q45" i="2"/>
  <c r="AG45" i="2"/>
  <c r="L45" i="2"/>
  <c r="T45" i="2"/>
  <c r="AB45" i="2"/>
  <c r="AJ45" i="2"/>
  <c r="F45" i="2"/>
  <c r="M45" i="2"/>
  <c r="U45" i="2"/>
  <c r="AC45" i="2"/>
  <c r="AK45" i="2"/>
  <c r="E45" i="2"/>
  <c r="N45" i="2"/>
  <c r="V45" i="2"/>
  <c r="AD45" i="2"/>
  <c r="AL45" i="2"/>
  <c r="J45" i="2"/>
  <c r="R45" i="2"/>
  <c r="Z45" i="2"/>
  <c r="AH45" i="2"/>
  <c r="G45" i="2"/>
  <c r="O45" i="2"/>
  <c r="W45" i="2"/>
  <c r="AE45" i="2"/>
  <c r="AM45" i="2"/>
  <c r="M34" i="2"/>
  <c r="M36" i="2" s="1"/>
  <c r="M37" i="2" s="1"/>
  <c r="U34" i="2"/>
  <c r="U36" i="2" s="1"/>
  <c r="U37" i="2" s="1"/>
  <c r="H45" i="2"/>
  <c r="P45" i="2"/>
  <c r="X45" i="2"/>
  <c r="AF45" i="2"/>
  <c r="AN45" i="2"/>
  <c r="AL23" i="2"/>
  <c r="N23" i="2"/>
  <c r="AI23" i="2"/>
  <c r="T23" i="2"/>
  <c r="AK34" i="2"/>
  <c r="AK36" i="2" s="1"/>
  <c r="AK37" i="2" s="1"/>
  <c r="AC34" i="2"/>
  <c r="AC36" i="2" s="1"/>
  <c r="AC37" i="2" s="1"/>
  <c r="I34" i="2"/>
  <c r="I36" i="2" s="1"/>
  <c r="I37" i="2" s="1"/>
  <c r="P34" i="2"/>
  <c r="P36" i="2" s="1"/>
  <c r="P37" i="2" s="1"/>
  <c r="X34" i="2"/>
  <c r="X36" i="2" s="1"/>
  <c r="L34" i="2"/>
  <c r="L36" i="2" s="1"/>
  <c r="L37" i="2" s="1"/>
  <c r="T34" i="2"/>
  <c r="T36" i="2" s="1"/>
  <c r="AB34" i="2"/>
  <c r="AB36" i="2" s="1"/>
  <c r="AJ34" i="2"/>
  <c r="AJ36" i="2" s="1"/>
  <c r="AJ37" i="2" s="1"/>
  <c r="Q34" i="2"/>
  <c r="Q36" i="2" s="1"/>
  <c r="Q37" i="2" s="1"/>
  <c r="Y34" i="2"/>
  <c r="Y36" i="2" s="1"/>
  <c r="Y37" i="2" s="1"/>
  <c r="F34" i="2"/>
  <c r="F36" i="2" s="1"/>
  <c r="F37" i="2" s="1"/>
  <c r="N34" i="2"/>
  <c r="N36" i="2" s="1"/>
  <c r="N37" i="2" s="1"/>
  <c r="V34" i="2"/>
  <c r="V36" i="2" s="1"/>
  <c r="AD34" i="2"/>
  <c r="AD36" i="2" s="1"/>
  <c r="AD37" i="2" s="1"/>
  <c r="AL34" i="2"/>
  <c r="AL36" i="2" s="1"/>
  <c r="AL37" i="2" s="1"/>
  <c r="E34" i="2"/>
  <c r="E36" i="2" s="1"/>
  <c r="E37" i="2" s="1"/>
  <c r="H34" i="2"/>
  <c r="H36" i="2" s="1"/>
  <c r="H37" i="2" s="1"/>
  <c r="AF34" i="2"/>
  <c r="AF36" i="2" s="1"/>
  <c r="AF37" i="2" s="1"/>
  <c r="AN34" i="2"/>
  <c r="AN36" i="2" s="1"/>
  <c r="AN37" i="2" s="1"/>
  <c r="AG34" i="2"/>
  <c r="AG36" i="2" s="1"/>
  <c r="AG37" i="2" s="1"/>
  <c r="I25" i="2"/>
  <c r="I28" i="2" s="1"/>
  <c r="I38" i="2" s="1"/>
  <c r="Q25" i="2"/>
  <c r="Q28" i="2" s="1"/>
  <c r="Q38" i="2" s="1"/>
  <c r="Y25" i="2"/>
  <c r="Y28" i="2" s="1"/>
  <c r="Y38" i="2" s="1"/>
  <c r="AG25" i="2"/>
  <c r="AG28" i="2" s="1"/>
  <c r="AG38" i="2" s="1"/>
  <c r="J34" i="2"/>
  <c r="J36" i="2" s="1"/>
  <c r="J37" i="2" s="1"/>
  <c r="R34" i="2"/>
  <c r="R36" i="2" s="1"/>
  <c r="R37" i="2" s="1"/>
  <c r="Z34" i="2"/>
  <c r="Z36" i="2" s="1"/>
  <c r="Z37" i="2" s="1"/>
  <c r="AH34" i="2"/>
  <c r="AH36" i="2" s="1"/>
  <c r="AH37" i="2" s="1"/>
  <c r="J25" i="2"/>
  <c r="J28" i="2" s="1"/>
  <c r="J38" i="2" s="1"/>
  <c r="AH25" i="2"/>
  <c r="AH28" i="2" s="1"/>
  <c r="AH38" i="2" s="1"/>
  <c r="K34" i="2"/>
  <c r="K36" i="2" s="1"/>
  <c r="K37" i="2" s="1"/>
  <c r="S34" i="2"/>
  <c r="S36" i="2" s="1"/>
  <c r="S37" i="2" s="1"/>
  <c r="AA34" i="2"/>
  <c r="AA36" i="2" s="1"/>
  <c r="AA37" i="2" s="1"/>
  <c r="AI34" i="2"/>
  <c r="AI36" i="2" s="1"/>
  <c r="AI37" i="2" s="1"/>
  <c r="Z25" i="2"/>
  <c r="Z28" i="2" s="1"/>
  <c r="Z38" i="2" s="1"/>
  <c r="G34" i="2"/>
  <c r="G36" i="2" s="1"/>
  <c r="G37" i="2" s="1"/>
  <c r="O34" i="2"/>
  <c r="O36" i="2" s="1"/>
  <c r="W34" i="2"/>
  <c r="W36" i="2" s="1"/>
  <c r="AE34" i="2"/>
  <c r="AE36" i="2" s="1"/>
  <c r="AM34" i="2"/>
  <c r="AM36" i="2" s="1"/>
  <c r="AM37" i="2" s="1"/>
  <c r="R25" i="2"/>
  <c r="R28" i="2" s="1"/>
  <c r="R38" i="2" s="1"/>
  <c r="L25" i="2"/>
  <c r="L28" i="2" s="1"/>
  <c r="L38" i="2" s="1"/>
  <c r="T25" i="2"/>
  <c r="T28" i="2" s="1"/>
  <c r="T38" i="2" s="1"/>
  <c r="AB25" i="2"/>
  <c r="AB28" i="2" s="1"/>
  <c r="AB38" i="2" s="1"/>
  <c r="AJ25" i="2"/>
  <c r="AJ28" i="2" s="1"/>
  <c r="AJ38" i="2" s="1"/>
  <c r="K25" i="2"/>
  <c r="K28" i="2" s="1"/>
  <c r="K38" i="2" s="1"/>
  <c r="S25" i="2"/>
  <c r="S28" i="2" s="1"/>
  <c r="S38" i="2" s="1"/>
  <c r="AA25" i="2"/>
  <c r="AA28" i="2" s="1"/>
  <c r="AA38" i="2" s="1"/>
  <c r="AI25" i="2"/>
  <c r="AI28" i="2" s="1"/>
  <c r="AI38" i="2" s="1"/>
  <c r="E25" i="2"/>
  <c r="E28" i="2" s="1"/>
  <c r="AK25" i="2"/>
  <c r="AK28" i="2" s="1"/>
  <c r="AK38" i="2" s="1"/>
  <c r="V25" i="2"/>
  <c r="V28" i="2" s="1"/>
  <c r="V38" i="2" s="1"/>
  <c r="M25" i="2"/>
  <c r="M28" i="2" s="1"/>
  <c r="M38" i="2" s="1"/>
  <c r="AC25" i="2"/>
  <c r="AC28" i="2" s="1"/>
  <c r="AC38" i="2" s="1"/>
  <c r="N25" i="2"/>
  <c r="N28" i="2" s="1"/>
  <c r="N38" i="2" s="1"/>
  <c r="AL25" i="2"/>
  <c r="AL28" i="2" s="1"/>
  <c r="AL38" i="2" s="1"/>
  <c r="G25" i="2"/>
  <c r="G28" i="2" s="1"/>
  <c r="G38" i="2" s="1"/>
  <c r="O25" i="2"/>
  <c r="O28" i="2" s="1"/>
  <c r="O38" i="2" s="1"/>
  <c r="W25" i="2"/>
  <c r="W28" i="2" s="1"/>
  <c r="W38" i="2" s="1"/>
  <c r="AE25" i="2"/>
  <c r="AE28" i="2" s="1"/>
  <c r="AE38" i="2" s="1"/>
  <c r="AM25" i="2"/>
  <c r="AM28" i="2" s="1"/>
  <c r="AM38" i="2" s="1"/>
  <c r="U25" i="2"/>
  <c r="U28" i="2" s="1"/>
  <c r="U38" i="2" s="1"/>
  <c r="F25" i="2"/>
  <c r="F28" i="2" s="1"/>
  <c r="F38" i="2" s="1"/>
  <c r="AD25" i="2"/>
  <c r="AD28" i="2" s="1"/>
  <c r="AD38" i="2" s="1"/>
  <c r="H25" i="2"/>
  <c r="H28" i="2" s="1"/>
  <c r="H38" i="2" s="1"/>
  <c r="P25" i="2"/>
  <c r="P28" i="2" s="1"/>
  <c r="P38" i="2" s="1"/>
  <c r="X25" i="2"/>
  <c r="X28" i="2" s="1"/>
  <c r="X38" i="2" s="1"/>
  <c r="AF25" i="2"/>
  <c r="AF28" i="2" s="1"/>
  <c r="AF38" i="2" s="1"/>
  <c r="AN25" i="2"/>
  <c r="AN28" i="2" s="1"/>
  <c r="AN38" i="2" s="1"/>
  <c r="DZ94" i="7" l="1"/>
  <c r="EF184" i="7" s="1"/>
  <c r="EB97" i="7"/>
  <c r="EF197" i="7" s="1"/>
  <c r="DX97" i="7"/>
  <c r="EF177" i="7" s="1"/>
  <c r="DY94" i="7"/>
  <c r="EF179" i="7" s="1"/>
  <c r="EA94" i="7"/>
  <c r="EF189" i="7" s="1"/>
  <c r="DZ96" i="7"/>
  <c r="EF186" i="7" s="1"/>
  <c r="DX94" i="7"/>
  <c r="EF174" i="7" s="1"/>
  <c r="DX95" i="7"/>
  <c r="EF175" i="7" s="1"/>
  <c r="DZ93" i="7"/>
  <c r="EF183" i="7" s="1"/>
  <c r="EB93" i="7"/>
  <c r="EF193" i="7" s="1"/>
  <c r="DZ107" i="7"/>
  <c r="DZ97" i="7"/>
  <c r="EF187" i="7" s="1"/>
  <c r="DX96" i="7"/>
  <c r="EF176" i="7" s="1"/>
  <c r="DY95" i="7"/>
  <c r="EF180" i="7" s="1"/>
  <c r="DY97" i="7"/>
  <c r="EF182" i="7" s="1"/>
  <c r="DY93" i="7"/>
  <c r="EF178" i="7" s="1"/>
  <c r="DY96" i="7"/>
  <c r="EF181" i="7" s="1"/>
  <c r="DY107" i="7"/>
  <c r="EA107" i="7"/>
  <c r="EB107" i="7"/>
  <c r="EB94" i="7"/>
  <c r="EF194" i="7" s="1"/>
  <c r="DX93" i="7"/>
  <c r="EF173" i="7" s="1"/>
  <c r="EA93" i="7"/>
  <c r="EF188" i="7" s="1"/>
  <c r="EA96" i="7"/>
  <c r="EF191" i="7" s="1"/>
  <c r="DX107" i="7"/>
  <c r="EF107" i="7" s="1"/>
  <c r="EB96" i="7"/>
  <c r="EF196" i="7" s="1"/>
  <c r="EA95" i="7"/>
  <c r="EF190" i="7" s="1"/>
  <c r="EA97" i="7"/>
  <c r="EF192" i="7" s="1"/>
  <c r="DZ95" i="7"/>
  <c r="EF185" i="7" s="1"/>
  <c r="EB95" i="7"/>
  <c r="EF195" i="7" s="1"/>
  <c r="DZ89" i="7"/>
  <c r="EF160" i="7" s="1"/>
  <c r="DX87" i="7"/>
  <c r="EF148" i="7" s="1"/>
  <c r="EA86" i="7"/>
  <c r="EF162" i="7" s="1"/>
  <c r="DX86" i="7"/>
  <c r="EF147" i="7" s="1"/>
  <c r="DX89" i="7"/>
  <c r="EF150" i="7" s="1"/>
  <c r="DY89" i="7"/>
  <c r="EF155" i="7" s="1"/>
  <c r="DX90" i="7"/>
  <c r="EF151" i="7" s="1"/>
  <c r="EA89" i="7"/>
  <c r="EF165" i="7" s="1"/>
  <c r="DY87" i="7"/>
  <c r="EF153" i="7" s="1"/>
  <c r="EB86" i="7"/>
  <c r="EF167" i="7" s="1"/>
  <c r="DY88" i="7"/>
  <c r="EF154" i="7" s="1"/>
  <c r="EA88" i="7"/>
  <c r="EF164" i="7" s="1"/>
  <c r="DY90" i="7"/>
  <c r="EF156" i="7" s="1"/>
  <c r="EB89" i="7"/>
  <c r="EF170" i="7" s="1"/>
  <c r="DZ87" i="7"/>
  <c r="EF158" i="7" s="1"/>
  <c r="EB87" i="7"/>
  <c r="EF168" i="7" s="1"/>
  <c r="DZ88" i="7"/>
  <c r="EF159" i="7" s="1"/>
  <c r="DZ86" i="7"/>
  <c r="EF157" i="7" s="1"/>
  <c r="DZ90" i="7"/>
  <c r="EF161" i="7" s="1"/>
  <c r="DX88" i="7"/>
  <c r="EF149" i="7" s="1"/>
  <c r="EA87" i="7"/>
  <c r="EF163" i="7" s="1"/>
  <c r="EA90" i="7"/>
  <c r="EF166" i="7" s="1"/>
  <c r="EB90" i="7"/>
  <c r="EF171" i="7" s="1"/>
  <c r="DY86" i="7"/>
  <c r="EF152" i="7" s="1"/>
  <c r="EB88" i="7"/>
  <c r="EF169" i="7" s="1"/>
  <c r="F100" i="7"/>
  <c r="F72" i="7"/>
  <c r="F73" i="7" s="1"/>
  <c r="DX67" i="7"/>
  <c r="DY82" i="7"/>
  <c r="EF98" i="7" s="1"/>
  <c r="DX82" i="7"/>
  <c r="EF82" i="7" s="1"/>
  <c r="DX81" i="7"/>
  <c r="EF81" i="7" s="1"/>
  <c r="EA82" i="7"/>
  <c r="EF129" i="7" s="1"/>
  <c r="EB82" i="7"/>
  <c r="EF145" i="7" s="1"/>
  <c r="DZ82" i="7"/>
  <c r="EF113" i="7" s="1"/>
  <c r="E72" i="7"/>
  <c r="E73" i="7" s="1"/>
  <c r="EB78" i="7"/>
  <c r="EF141" i="7" s="1"/>
  <c r="EB70" i="7"/>
  <c r="EF133" i="7" s="1"/>
  <c r="EA77" i="7"/>
  <c r="EF124" i="7" s="1"/>
  <c r="EA69" i="7"/>
  <c r="EF116" i="7" s="1"/>
  <c r="DZ76" i="7"/>
  <c r="DZ68" i="7"/>
  <c r="EF100" i="7" s="1"/>
  <c r="DY75" i="7"/>
  <c r="EF91" i="7" s="1"/>
  <c r="DY67" i="7"/>
  <c r="EF83" i="7" s="1"/>
  <c r="DX74" i="7"/>
  <c r="EF74" i="7" s="1"/>
  <c r="EB77" i="7"/>
  <c r="EF140" i="7" s="1"/>
  <c r="EB69" i="7"/>
  <c r="EF132" i="7" s="1"/>
  <c r="EA76" i="7"/>
  <c r="EF123" i="7" s="1"/>
  <c r="EA68" i="7"/>
  <c r="EF115" i="7" s="1"/>
  <c r="DZ75" i="7"/>
  <c r="DZ67" i="7"/>
  <c r="DY74" i="7"/>
  <c r="EF90" i="7" s="1"/>
  <c r="DX73" i="7"/>
  <c r="EF73" i="7" s="1"/>
  <c r="EB76" i="7"/>
  <c r="EF139" i="7" s="1"/>
  <c r="EB68" i="7"/>
  <c r="EF131" i="7" s="1"/>
  <c r="EA75" i="7"/>
  <c r="EF122" i="7" s="1"/>
  <c r="EA67" i="7"/>
  <c r="DZ74" i="7"/>
  <c r="EF106" i="7" s="1"/>
  <c r="DY81" i="7"/>
  <c r="EF97" i="7" s="1"/>
  <c r="DY73" i="7"/>
  <c r="EF89" i="7" s="1"/>
  <c r="DX80" i="7"/>
  <c r="EF80" i="7" s="1"/>
  <c r="DX72" i="7"/>
  <c r="EF72" i="7" s="1"/>
  <c r="EB75" i="7"/>
  <c r="EF138" i="7" s="1"/>
  <c r="EB67" i="7"/>
  <c r="EA74" i="7"/>
  <c r="EF121" i="7" s="1"/>
  <c r="DZ81" i="7"/>
  <c r="EF112" i="7" s="1"/>
  <c r="DZ73" i="7"/>
  <c r="EF105" i="7" s="1"/>
  <c r="DY80" i="7"/>
  <c r="EF96" i="7" s="1"/>
  <c r="DY72" i="7"/>
  <c r="EF88" i="7" s="1"/>
  <c r="DX79" i="7"/>
  <c r="EF79" i="7" s="1"/>
  <c r="DX71" i="7"/>
  <c r="EF71" i="7" s="1"/>
  <c r="EB74" i="7"/>
  <c r="EF137" i="7" s="1"/>
  <c r="EA81" i="7"/>
  <c r="EF128" i="7" s="1"/>
  <c r="EA73" i="7"/>
  <c r="EF120" i="7" s="1"/>
  <c r="DZ80" i="7"/>
  <c r="EF111" i="7" s="1"/>
  <c r="DZ72" i="7"/>
  <c r="EF104" i="7" s="1"/>
  <c r="DY79" i="7"/>
  <c r="EF95" i="7" s="1"/>
  <c r="DY71" i="7"/>
  <c r="EF87" i="7" s="1"/>
  <c r="DX78" i="7"/>
  <c r="EF78" i="7" s="1"/>
  <c r="DX70" i="7"/>
  <c r="EF70" i="7" s="1"/>
  <c r="EB81" i="7"/>
  <c r="EF144" i="7" s="1"/>
  <c r="EB73" i="7"/>
  <c r="EF136" i="7" s="1"/>
  <c r="EA80" i="7"/>
  <c r="EF127" i="7" s="1"/>
  <c r="EA72" i="7"/>
  <c r="EF119" i="7" s="1"/>
  <c r="DZ79" i="7"/>
  <c r="EF110" i="7" s="1"/>
  <c r="DZ71" i="7"/>
  <c r="EF103" i="7" s="1"/>
  <c r="DY78" i="7"/>
  <c r="EF94" i="7" s="1"/>
  <c r="DY70" i="7"/>
  <c r="EF86" i="7" s="1"/>
  <c r="DX77" i="7"/>
  <c r="EF77" i="7" s="1"/>
  <c r="DX69" i="7"/>
  <c r="EF69" i="7" s="1"/>
  <c r="EB80" i="7"/>
  <c r="EF143" i="7" s="1"/>
  <c r="EB72" i="7"/>
  <c r="EF135" i="7" s="1"/>
  <c r="EA79" i="7"/>
  <c r="EF126" i="7" s="1"/>
  <c r="EA71" i="7"/>
  <c r="EF118" i="7" s="1"/>
  <c r="DZ78" i="7"/>
  <c r="EF109" i="7" s="1"/>
  <c r="DZ70" i="7"/>
  <c r="EF102" i="7" s="1"/>
  <c r="DY77" i="7"/>
  <c r="EF93" i="7" s="1"/>
  <c r="DY69" i="7"/>
  <c r="EF85" i="7" s="1"/>
  <c r="DX76" i="7"/>
  <c r="EF76" i="7" s="1"/>
  <c r="DX68" i="7"/>
  <c r="EF68" i="7" s="1"/>
  <c r="EB79" i="7"/>
  <c r="EF142" i="7" s="1"/>
  <c r="EB71" i="7"/>
  <c r="EF134" i="7" s="1"/>
  <c r="EA78" i="7"/>
  <c r="EF125" i="7" s="1"/>
  <c r="EA70" i="7"/>
  <c r="EF117" i="7" s="1"/>
  <c r="DZ77" i="7"/>
  <c r="DZ69" i="7"/>
  <c r="EF101" i="7" s="1"/>
  <c r="DY76" i="7"/>
  <c r="EF92" i="7" s="1"/>
  <c r="DY68" i="7"/>
  <c r="EF84" i="7" s="1"/>
  <c r="DX75" i="7"/>
  <c r="EF75" i="7" s="1"/>
  <c r="F39" i="2"/>
  <c r="U39" i="2"/>
  <c r="M39" i="2"/>
  <c r="AK39" i="2"/>
  <c r="H39" i="2"/>
  <c r="AE37" i="2"/>
  <c r="AE39" i="2" s="1"/>
  <c r="T37" i="2"/>
  <c r="T39" i="2" s="1"/>
  <c r="O37" i="2"/>
  <c r="O39" i="2" s="1"/>
  <c r="AB37" i="2"/>
  <c r="AB39" i="2" s="1"/>
  <c r="W37" i="2"/>
  <c r="W39" i="2" s="1"/>
  <c r="V37" i="2"/>
  <c r="V39" i="2" s="1"/>
  <c r="X37" i="2"/>
  <c r="X39" i="2" s="1"/>
  <c r="E38" i="2"/>
  <c r="E39" i="2" s="1"/>
  <c r="I39" i="2"/>
  <c r="G39" i="2"/>
  <c r="L39" i="2"/>
  <c r="J39" i="2"/>
  <c r="R39" i="2"/>
  <c r="AL39" i="2"/>
  <c r="AN39" i="2"/>
  <c r="AI39" i="2"/>
  <c r="AM39" i="2"/>
  <c r="AJ39" i="2"/>
  <c r="AD39" i="2"/>
  <c r="AH39" i="2"/>
  <c r="AG39" i="2"/>
  <c r="AF39" i="2"/>
  <c r="AC39" i="2"/>
  <c r="Z39" i="2"/>
  <c r="Y39" i="2"/>
  <c r="AA39" i="2"/>
  <c r="Q39" i="2"/>
  <c r="S39" i="2"/>
  <c r="N39" i="2"/>
  <c r="P39" i="2"/>
  <c r="K39" i="2"/>
  <c r="DY83" i="7" l="1"/>
  <c r="EF99" i="7" s="1"/>
  <c r="EB83" i="7"/>
  <c r="EF130" i="7"/>
  <c r="EA83" i="7"/>
  <c r="EF114" i="7"/>
  <c r="DZ83" i="7"/>
  <c r="EF67" i="7"/>
  <c r="DX83"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tc={E3FE9652-D1AD-9940-B8C1-F956BE8FD337}</author>
    <author>tc={CC40D6E2-B3E0-3E43-AA03-F60C254E1D30}</author>
  </authors>
  <commentList>
    <comment ref="C46" authorId="0" shapeId="0" xr:uid="{E3FE9652-D1AD-9940-B8C1-F956BE8FD337}">
      <text>
        <t>[Threaded comment]
Your version of Excel allows you to read this threaded comment; however, any edits to it will get removed if the file is opened in a newer version of Excel. Learn more: https://go.microsoft.com/fwlink/?linkid=870924
Comment:
    Autistic children?
Reply:
    I changed this sentence structure and some wording for clarity.</t>
      </text>
    </comment>
    <comment ref="C49" authorId="1" shapeId="0" xr:uid="{CC40D6E2-B3E0-3E43-AA03-F60C254E1D30}">
      <text>
        <t>[Threaded comment]
Your version of Excel allows you to read this threaded comment; however, any edits to it will get removed if the file is opened in a newer version of Excel. Learn more: https://go.microsoft.com/fwlink/?linkid=870924
Comment:
    At minimum, authors should describe the relation of data collectors to participants (e.g., researcher who was unfamiliar to participants prior to study, classroom teacher of participants) and how data collectors were trained. Explicate what data are required for "yes", "no", and "partial" codes.</t>
      </text>
    </comment>
  </commentList>
</comments>
</file>

<file path=xl/sharedStrings.xml><?xml version="1.0" encoding="utf-8"?>
<sst xmlns="http://schemas.openxmlformats.org/spreadsheetml/2006/main" count="392" uniqueCount="280">
  <si>
    <t>Yes</t>
  </si>
  <si>
    <t>No</t>
  </si>
  <si>
    <t>important</t>
  </si>
  <si>
    <t>acceptable</t>
  </si>
  <si>
    <t>valuable</t>
  </si>
  <si>
    <t>safeguards</t>
  </si>
  <si>
    <t>typical contexts</t>
  </si>
  <si>
    <t>REPORTING</t>
  </si>
  <si>
    <t>Social Validity</t>
  </si>
  <si>
    <t>EXTERNAL VALIDITY</t>
  </si>
  <si>
    <t>INTERNAL VALIDITY</t>
  </si>
  <si>
    <t>Dependent Variables</t>
  </si>
  <si>
    <t>Data Sufficiency &amp; Design</t>
  </si>
  <si>
    <t>Fidelity</t>
  </si>
  <si>
    <t>Construct validity</t>
  </si>
  <si>
    <t>Measurement appropriateness</t>
  </si>
  <si>
    <t>Safeguards for bias</t>
  </si>
  <si>
    <t>Appropriate design</t>
  </si>
  <si>
    <t>Sufficient demonstrations</t>
  </si>
  <si>
    <t>Sufficient data</t>
  </si>
  <si>
    <t>No evidence of selective reporting</t>
  </si>
  <si>
    <t>Measured</t>
  </si>
  <si>
    <t>Frequency</t>
  </si>
  <si>
    <t>Outcomes sufficient</t>
  </si>
  <si>
    <t>Reliability Measured</t>
  </si>
  <si>
    <t>Reliability measurement sufficient</t>
  </si>
  <si>
    <t>Reliability outcomes sufficient</t>
  </si>
  <si>
    <t>Participant demographics</t>
  </si>
  <si>
    <t>Participant characteristics</t>
  </si>
  <si>
    <t>Inclusion criteria</t>
  </si>
  <si>
    <t>Recruitment</t>
  </si>
  <si>
    <t>DV definitions</t>
  </si>
  <si>
    <t>Measurement system</t>
  </si>
  <si>
    <t>Data collectors</t>
  </si>
  <si>
    <t>Condition descriptions</t>
  </si>
  <si>
    <t>Dosage</t>
  </si>
  <si>
    <t>Setting</t>
  </si>
  <si>
    <t>Implementer demographics</t>
  </si>
  <si>
    <t>Implementer qualifications</t>
  </si>
  <si>
    <t>Fidelity descriptions</t>
  </si>
  <si>
    <t>OUTCOMES</t>
  </si>
  <si>
    <t xml:space="preserve">Do the measured behaviors reasonably represent the construct authors identify as the focus of the intervention? </t>
  </si>
  <si>
    <t>Do authors use a measurement system that aligns with the dimension of the behavior of interest, and are the data reported in a way that the dimension of interest is represented?</t>
  </si>
  <si>
    <t xml:space="preserve">Do authors use naïve coders as a safeguard against measurement bias? </t>
  </si>
  <si>
    <t>Do authors collect reliability data in both conditions, and for a sufficient number of sessions?</t>
  </si>
  <si>
    <t>Do reliability data suggest confidence in measurement of outcomes?</t>
  </si>
  <si>
    <t>Not Possible</t>
  </si>
  <si>
    <r>
      <t xml:space="preserve">Do you have any relevant design or quality inclusion criteria? Common ones include a minimum number of data points per condition and a minimum number of </t>
    </r>
    <r>
      <rPr>
        <i/>
        <sz val="10"/>
        <color rgb="FF000000"/>
        <rFont val="Times New Roman"/>
        <family val="1"/>
      </rPr>
      <t xml:space="preserve">potential </t>
    </r>
    <r>
      <rPr>
        <sz val="10"/>
        <color rgb="FF000000"/>
        <rFont val="Times New Roman"/>
        <family val="1"/>
      </rPr>
      <t xml:space="preserve">demonstrations in each included design. </t>
    </r>
  </si>
  <si>
    <t>RESPONSES</t>
  </si>
  <si>
    <t xml:space="preserve">Is the design appropriate for answering the research question? </t>
  </si>
  <si>
    <t>Are there sufficient data points such that threats to internal validity are mitigated?</t>
  </si>
  <si>
    <t>Do authors report all collected data?</t>
  </si>
  <si>
    <t xml:space="preserve">Do authors measure fidelity of condition implementation? </t>
  </si>
  <si>
    <t>Do authors measure fidelity of implementation with sufficient safeguards for biased reporting?</t>
  </si>
  <si>
    <t>Does fidelity meet your pre-established standard of acceptability?</t>
  </si>
  <si>
    <t>Dependent Variable Measurement</t>
  </si>
  <si>
    <t>Design Appropriateness</t>
  </si>
  <si>
    <t>Is at least one of social validity measures used unlikely to be subject to social desirability bias?</t>
  </si>
  <si>
    <r>
      <t xml:space="preserve">Do at least three </t>
    </r>
    <r>
      <rPr>
        <b/>
        <sz val="12"/>
        <color theme="1"/>
        <rFont val="Times New Roman"/>
        <family val="1"/>
      </rPr>
      <t>potential</t>
    </r>
    <r>
      <rPr>
        <sz val="12"/>
        <color theme="1"/>
        <rFont val="Times New Roman"/>
        <family val="1"/>
      </rPr>
      <t xml:space="preserve"> demonstrations of effect exist?</t>
    </r>
  </si>
  <si>
    <t>Generality</t>
  </si>
  <si>
    <t>Yes, Intervention Only</t>
  </si>
  <si>
    <t>Yes, Both Conditions</t>
  </si>
  <si>
    <t>N/A</t>
  </si>
  <si>
    <t>Maintenance</t>
  </si>
  <si>
    <t>Was maintenance of behavior change assessed when the intervention was removed?</t>
  </si>
  <si>
    <t xml:space="preserve">How long was the maintenance period?
</t>
  </si>
  <si>
    <t>Do authors report demographic information (gender, race, age) and disability status (if relevant)?</t>
  </si>
  <si>
    <t xml:space="preserve">Do authors report information relevant to current performance in domains related to the study? </t>
  </si>
  <si>
    <t xml:space="preserve">Do authors report relevant inclusion criteria? </t>
  </si>
  <si>
    <t xml:space="preserve">Do authors report relevant recruitment information? </t>
  </si>
  <si>
    <t>Do authors adequately define dependent variables?</t>
  </si>
  <si>
    <t>Do authors describe role and training of data collectors?</t>
  </si>
  <si>
    <t>Are procedures for both primary comparison conditions adequately described?</t>
  </si>
  <si>
    <t>Is setting described for both primary comparison conditions (i.e., if relevant: location, individuals in environment, physical characteristics)?</t>
  </si>
  <si>
    <t>Do authors describe qualifications of implementers, or describe what skills and training were necessary for intervention implementation?</t>
  </si>
  <si>
    <t>Do authors describe demographic characteristics of implementers?</t>
  </si>
  <si>
    <t>Reporting</t>
  </si>
  <si>
    <t>Outcomes</t>
  </si>
  <si>
    <t>For this variable, how would you characterize the change between conditions, using visual analysis?</t>
  </si>
  <si>
    <t>If generalization was measured in relation to this variable, how would you characterize generalized outcomes?</t>
  </si>
  <si>
    <t>Is the dependent variable for this design the primary dependent variable, or a secondary dependent variable?</t>
  </si>
  <si>
    <t>If there is a criterion or ideal, was it met?</t>
  </si>
  <si>
    <t>In Row 2, list design identifier. For example, you might use Author Last Name, Year, and a letter identifying each design (Ledford.2022.A, Ledford.2022.B)</t>
  </si>
  <si>
    <t>Question</t>
  </si>
  <si>
    <t xml:space="preserve">Historically, 80-90% accurate implementation was a typical benchmark but there may be reasons to have lower or higher standards given the specific context of a review (e.g., complex interventions delivered long-term by endogenous implementers may typically have lower fidelity than short-term, researcher-delivered interventions) </t>
  </si>
  <si>
    <t xml:space="preserve">Maintenance is not always applicable. For example, when we use withdrawal (A-B-A-B) designs, we implicitly expect that intervention removal will immediately results in behavior returning to baseline levels. In this case, it may not be reasonable to assess whether studies measure maintenance. </t>
  </si>
  <si>
    <r>
      <rPr>
        <b/>
        <sz val="10"/>
        <color theme="1"/>
        <rFont val="TimesNewRomanPSMT"/>
      </rPr>
      <t>Primary dependent variable</t>
    </r>
    <r>
      <rPr>
        <sz val="10"/>
        <color theme="1"/>
        <rFont val="TimesNewRomanPSMT"/>
        <family val="2"/>
      </rPr>
      <t xml:space="preserve">: Variable on which decisions were made for this design. For example, when teaching teachers to implement an intervention with fidelity, and measuring teacher and child behaviors, teacher fidelity is often the primary variable on which decisions are made.
</t>
    </r>
    <r>
      <rPr>
        <b/>
        <sz val="10"/>
        <color theme="1"/>
        <rFont val="TimesNewRomanPSMT"/>
      </rPr>
      <t>Secondary dependent variable</t>
    </r>
    <r>
      <rPr>
        <sz val="10"/>
        <color theme="1"/>
        <rFont val="TimesNewRomanPSMT"/>
        <family val="2"/>
      </rPr>
      <t xml:space="preserve">: Any non-primary variable. (e.g., generalization measure, corollary measure, exploratory measure, measure that changes secondary to the primary variable such as child change secondary to adult fidelity).
Historically, authors have poorly reported which variables are primary versus secondary. It might be helpful to have rules for designating primary when not explicitly reported. For example, when both fidelity (implementer) and resulting behavior (participant) data are collected in the context of a single case design, you might designate fidelity as the primary variable and the participant’s resulting behavior as secondary. </t>
    </r>
  </si>
  <si>
    <t>Null</t>
  </si>
  <si>
    <t>Inconsistent</t>
  </si>
  <si>
    <t>Weak</t>
  </si>
  <si>
    <t>Strong</t>
  </si>
  <si>
    <t>Countertherapeutic</t>
  </si>
  <si>
    <t>Partial</t>
  </si>
  <si>
    <t>Primary</t>
  </si>
  <si>
    <t>Secondary</t>
  </si>
  <si>
    <t>Unknown</t>
  </si>
  <si>
    <t>question</t>
  </si>
  <si>
    <t>question about endogenous implementers?</t>
  </si>
  <si>
    <t>use of endogenous implementers</t>
  </si>
  <si>
    <t>question about typical contexts</t>
  </si>
  <si>
    <t>question about maintenance</t>
  </si>
  <si>
    <t>maintenance assessment</t>
  </si>
  <si>
    <t>maintenance latency</t>
  </si>
  <si>
    <t>Imm/ UC</t>
  </si>
  <si>
    <t>≥1 week</t>
  </si>
  <si>
    <t>≥2 weeks</t>
  </si>
  <si>
    <t>≥1 month</t>
  </si>
  <si>
    <t>CB</t>
  </si>
  <si>
    <t>PCB</t>
  </si>
  <si>
    <t>G</t>
  </si>
  <si>
    <t>Generality &amp; Boundedness</t>
  </si>
  <si>
    <t>Boundedness of DV</t>
  </si>
  <si>
    <t>other generalization question?</t>
  </si>
  <si>
    <t>measurement of other generalization</t>
  </si>
  <si>
    <t>measurement rigor</t>
  </si>
  <si>
    <t>These questions might include generalization to materials, social partners, activities (stimulus generalization) or generalization to dependent variables that you are not considering a primary outcome (response generalization).</t>
  </si>
  <si>
    <t>SCD</t>
  </si>
  <si>
    <t>Pre/ Post</t>
  </si>
  <si>
    <t>Post- only</t>
  </si>
  <si>
    <t>Intermittent</t>
  </si>
  <si>
    <r>
      <t xml:space="preserve">REPORTING </t>
    </r>
    <r>
      <rPr>
        <sz val="10"/>
        <color theme="1"/>
        <rFont val="TimesNewRomanPSMT"/>
      </rPr>
      <t>(consider written report and supplemental materials)</t>
    </r>
  </si>
  <si>
    <t>EXAMPLE: Sufficient for this review is 25% of sessions overall.</t>
  </si>
  <si>
    <t xml:space="preserve">EXAMPLE: Self-reported fidelity do not meet this criterion. </t>
  </si>
  <si>
    <t>EXAMPLE: Established standard = 90%</t>
  </si>
  <si>
    <t>EXAMPLE: No implementer question, use N/A for next question.</t>
  </si>
  <si>
    <t>EXAMPLE: Our primary research question is related to engagement, but we will code problem behavior dependent variables here as evidence of response generalization.</t>
  </si>
  <si>
    <t>EXAMPLE: We do have maintenance questions</t>
  </si>
  <si>
    <t>EXAMPLE: Maintenance = NO INTERVENTION IN EFFECT, which means no presence of prompts or visuals</t>
  </si>
  <si>
    <t>EXAMPLE: Must be included for yes: Specific information about engagement/attention difficulties in classroom setting. No partial codes given.</t>
  </si>
  <si>
    <t>EXAMPLE: Authors must include information about whether activities are typically-occurring in the classroom or pull-out sessions</t>
  </si>
  <si>
    <t>EXAMPLE: Must include role and years of experience</t>
  </si>
  <si>
    <t>EXAMPLE: Must include at least race/ethnicity and gender (gendered pronouns acceptable)</t>
  </si>
  <si>
    <t xml:space="preserve">EXAMPLE: Yes = must report prerequisite skills. Partial = reports some inclusion criteria, but unrelated to preequisite skills (e.g., related to diagnosis or setting). </t>
  </si>
  <si>
    <t xml:space="preserve">EXAMPLE: Yes = includes population and setting for recruitment. Partial = includes either population or recruitment setting. </t>
  </si>
  <si>
    <t>EXAMPLE: Yes = includes observable definition of engagement and at least one example or non-example. Partial = includes either observable definition or example.</t>
  </si>
  <si>
    <t>EXAMPLE: Yes = Authors must name system, interval size (if relevant), and whether data were collected in situ or via video. No partial code for this item.</t>
  </si>
  <si>
    <t>EXAMPLE: Yes = describes role of data collector and how they were trained and/or their data collection experience. Partial = includes one of the above.</t>
  </si>
  <si>
    <t>EXAMPLE: Yes = procedures are replicable. Partial = procedures are mostly complete, but need more information for replication.</t>
  </si>
  <si>
    <t>EXAMPLE: Includes duratin, frequency, and details about OTR. Partial: Includes and is missing at least one of three.</t>
  </si>
  <si>
    <t>EXAMPLE: Yes = behaviors measured are explicated. No partial code for this item.</t>
  </si>
  <si>
    <t>Internal Validity Score</t>
  </si>
  <si>
    <t>IV scores</t>
  </si>
  <si>
    <t>Primary Outcome Scores</t>
  </si>
  <si>
    <t>Internal Validity Score (Scattered)</t>
  </si>
  <si>
    <t>Outcome Score</t>
  </si>
  <si>
    <t>Outcome Score (Scattered)</t>
  </si>
  <si>
    <t>Randomly generated scatter</t>
  </si>
  <si>
    <t>IV</t>
  </si>
  <si>
    <t>OUTCOME</t>
  </si>
  <si>
    <t>Occurrence</t>
  </si>
  <si>
    <t>Bubble Plot Calculations</t>
  </si>
  <si>
    <t>Bubble Plot Data</t>
  </si>
  <si>
    <r>
      <t xml:space="preserve">What are the two relevant comparison conditions?  </t>
    </r>
    <r>
      <rPr>
        <i/>
        <sz val="10"/>
        <color rgb="FF000000"/>
        <rFont val="Times New Roman"/>
        <family val="1"/>
      </rPr>
      <t xml:space="preserve">Only studies with these relevant conditions should be synthesized. </t>
    </r>
    <r>
      <rPr>
        <sz val="10"/>
        <color rgb="FF000000"/>
        <rFont val="Times New Roman"/>
        <family val="1"/>
      </rPr>
      <t xml:space="preserve">For example, if you are interested in the effectiveness of an intervention relative to baseline conditions, describe the characteristics of the eligible conditions (e.g., baseline includes no therapeutic contingencies, or baseline is "business-as-usual" classroom routine). In this case, you would exclude designs . </t>
    </r>
  </si>
  <si>
    <t>GUIDING QUESTIONS</t>
  </si>
  <si>
    <t xml:space="preserve">Do authors collect reliability data? </t>
  </si>
  <si>
    <t>What is the context for data collection?</t>
  </si>
  <si>
    <t xml:space="preserve">Yes: Authors use coders who are naïve to study condition and/or expected outcomes.
No: Coders are aware of study conditions and expected outcomes.
Not Possible: Due to the nature of the intervention, it is not possible to blind coders (e.g., it is apparent even to naïve personnel when intervention is implemented due to differences in materials or interactions). For example, if the intervention is use of visual supports, blinding of personnel is not possible becuase visual supports may be necssarily included in intervention conditions. </t>
  </si>
  <si>
    <t>Maintenance = Imm</t>
  </si>
  <si>
    <t>Maintenance = 1 week</t>
  </si>
  <si>
    <t>Maintenance = 2 weeks</t>
  </si>
  <si>
    <t>Maintenance = 3 weeks</t>
  </si>
  <si>
    <t>Maintenance = 4 weeks</t>
  </si>
  <si>
    <t>Generalization = NA</t>
  </si>
  <si>
    <t>Generalization = Post</t>
  </si>
  <si>
    <t>Generalization = Pre/Post</t>
  </si>
  <si>
    <t>Generalization = Intermittent</t>
  </si>
  <si>
    <t>Generalization = SCD</t>
  </si>
  <si>
    <t>Maintenance Measurement Score</t>
  </si>
  <si>
    <t>Generalization Measurement Score</t>
  </si>
  <si>
    <t>Maintenance Outcome = Countertherapeutic</t>
  </si>
  <si>
    <t>Maintenance Outcome = Null</t>
  </si>
  <si>
    <t>Maintenance Outcome = Weak</t>
  </si>
  <si>
    <t>Maintenance Outcome = Inconsistent</t>
  </si>
  <si>
    <t>Maintenance Outcome = Strong</t>
  </si>
  <si>
    <t>Maintenance Outcome Data</t>
  </si>
  <si>
    <t>Generalization Outcome = Countertherapeutic</t>
  </si>
  <si>
    <t>Generalization Outcome = Null</t>
  </si>
  <si>
    <t>Generalization Outcome = Inconsistent</t>
  </si>
  <si>
    <t>Generalization Outcome = Weak</t>
  </si>
  <si>
    <t>Generalization Outcome = Strong</t>
  </si>
  <si>
    <t>Generalization Outcome Data</t>
  </si>
  <si>
    <t>Condition 1 (e.g., baseline):</t>
  </si>
  <si>
    <t xml:space="preserve">EXAMPLE: Sufficiently high levels of agreement for this review is 90% agreement across conditions. </t>
  </si>
  <si>
    <r>
      <t>EXAMPLE: Because we are interested in visual supports, naïve coders are not possible</t>
    </r>
    <r>
      <rPr>
        <sz val="10"/>
        <color rgb="FFFF0000"/>
        <rFont val="TimesNewRomanPSMT"/>
      </rPr>
      <t>.</t>
    </r>
  </si>
  <si>
    <t>EXAMPLE: Sufficient for this review includes five or more sufficiently stable data points per condition OR three data points per condition at floor or ceiling levels.</t>
  </si>
  <si>
    <r>
      <t>Note: a design can be appropriate for answering a research question that does not align with YOUR research question. For example, a study using an A-B-A-B design for assessing engagement might include secondary data on number of reading comprehension questions answered correctly. For engagement, the A-B-A-B design is appropriate. For reading comprehension (a non-reversible</t>
    </r>
    <r>
      <rPr>
        <sz val="10"/>
        <color rgb="FFFF0000"/>
        <rFont val="TimesNewRomanPSMT"/>
      </rPr>
      <t xml:space="preserve"> dependent variable</t>
    </r>
    <r>
      <rPr>
        <sz val="10"/>
        <color theme="1"/>
        <rFont val="TimesNewRomanPSMT"/>
        <family val="2"/>
      </rPr>
      <t>), the design is inappropriate.  </t>
    </r>
  </si>
  <si>
    <t xml:space="preserve">Generally, researchers conduct fidelity assessments for a given percentage of sessions in each condition (e.g., previous researchers have suggested 20-33% as minimum benchmarks). Given the context of your review (e.g., considerations of feasibility and likelihood/importance of fidelity failures), you should determine the benchmarks prior to conducting the review. </t>
  </si>
  <si>
    <r>
      <t xml:space="preserve">EXAMPLE: Must be included for yes: age, gender, race/ethnicity, and disability category or diagnosis. If one </t>
    </r>
    <r>
      <rPr>
        <sz val="10"/>
        <color rgb="FFFF0000"/>
        <rFont val="Times New Roman"/>
        <family val="1"/>
      </rPr>
      <t xml:space="preserve">or some </t>
    </r>
    <r>
      <rPr>
        <sz val="10"/>
        <color theme="9" tint="-0.249977111117893"/>
        <rFont val="Times New Roman"/>
        <family val="1"/>
      </rPr>
      <t>but not all reported = partial.</t>
    </r>
  </si>
  <si>
    <r>
      <t>EXAMPLE: For our purposes, assume no ideal for engagement</t>
    </r>
    <r>
      <rPr>
        <sz val="10"/>
        <color rgb="FFFF0000"/>
        <rFont val="TimesNewRomanPSMT"/>
      </rPr>
      <t>.</t>
    </r>
  </si>
  <si>
    <r>
      <t xml:space="preserve">Countertherapeutic = </t>
    </r>
    <r>
      <rPr>
        <sz val="10"/>
        <color theme="1"/>
        <rFont val="TimesNewRomanPSMT"/>
      </rPr>
      <t xml:space="preserve">Generalization data collected during or after intervention implementation are worse than those data collected during or before baseline. </t>
    </r>
    <r>
      <rPr>
        <b/>
        <sz val="10"/>
        <color theme="1"/>
        <rFont val="TimesNewRomanPSMT"/>
      </rPr>
      <t xml:space="preserve">Null </t>
    </r>
    <r>
      <rPr>
        <sz val="10"/>
        <color theme="1"/>
        <rFont val="TimesNewRomanPSMT"/>
      </rPr>
      <t xml:space="preserve">= There were no consistent changes in this behavior between pre/baseline data collection and during/post intervention, suggesting no impact of intervention on behavior occurrence for most or all potential demonstrations. </t>
    </r>
    <r>
      <rPr>
        <b/>
        <sz val="10"/>
        <color theme="1"/>
        <rFont val="TimesNewRomanPSMT"/>
      </rPr>
      <t xml:space="preserve">Inconsistent/Unclear = </t>
    </r>
    <r>
      <rPr>
        <sz val="10"/>
        <color theme="1"/>
        <rFont val="TimesNewRomanPSMT"/>
      </rPr>
      <t xml:space="preserve">some null or countertherapeutic impacts occurred, with some weak or </t>
    </r>
    <r>
      <rPr>
        <sz val="10"/>
        <color rgb="FFFF0000"/>
        <rFont val="TimesNewRomanPSMT"/>
      </rPr>
      <t>strong</t>
    </r>
    <r>
      <rPr>
        <sz val="10"/>
        <color theme="1"/>
        <rFont val="TimesNewRomanPSMT"/>
      </rPr>
      <t xml:space="preserve"> effects </t>
    </r>
    <r>
      <rPr>
        <i/>
        <sz val="10"/>
        <color theme="1"/>
        <rFont val="TimesNewRomanPSMT"/>
      </rPr>
      <t>or data were only collected post-intervention so comparisons are not possible</t>
    </r>
    <r>
      <rPr>
        <sz val="10"/>
        <color theme="1"/>
        <rFont val="TimesNewRomanPSMT"/>
      </rPr>
      <t xml:space="preserve">. </t>
    </r>
    <r>
      <rPr>
        <b/>
        <sz val="10"/>
        <color theme="1"/>
        <rFont val="TimesNewRomanPSMT"/>
      </rPr>
      <t xml:space="preserve">Weak = </t>
    </r>
    <r>
      <rPr>
        <sz val="10"/>
        <color theme="1"/>
        <rFont val="TimesNewRomanPSMT"/>
      </rPr>
      <t xml:space="preserve">No null or countertherapeutic effects, but at least one effect was </t>
    </r>
    <r>
      <rPr>
        <sz val="10"/>
        <color rgb="FFFF0000"/>
        <rFont val="TimesNewRomanPSMT"/>
      </rPr>
      <t>"weak," including</t>
    </r>
    <r>
      <rPr>
        <sz val="10"/>
        <color theme="1"/>
        <rFont val="TimesNewRomanPSMT"/>
      </rPr>
      <t xml:space="preserve"> small or variable changes in generalized data between pre/baseline and post/intervention. </t>
    </r>
    <r>
      <rPr>
        <b/>
        <sz val="10"/>
        <color theme="1"/>
        <rFont val="TimesNewRomanPSMT"/>
      </rPr>
      <t xml:space="preserve">Strong = </t>
    </r>
    <r>
      <rPr>
        <sz val="10"/>
        <color theme="1"/>
        <rFont val="TimesNewRomanPSMT"/>
      </rPr>
      <t>Consistent and clear differences between pre/baseline and post/intervention data for all potential demonstrations for generalization outcomes..</t>
    </r>
  </si>
  <si>
    <t xml:space="preserve">What are your criteria for how frequently authors collect dependent variable reliability data (e.g., interobserver agreement, IOA) and how high agreement must be to confidently draw conclusions? (Common criteria are data collection for at least 25% of sessions with at least 90% reliability—you might consider using these criteria unless different ones are reasonable for your contexts). </t>
  </si>
  <si>
    <r>
      <t xml:space="preserve">What are your criteria for adequate collection of fidelity data (sometimes called treatment integrity) to confidently draw conclusions? For example, what behaviors should be measured, how should they be measured, in what conditions (e.g., baseline </t>
    </r>
    <r>
      <rPr>
        <i/>
        <sz val="10"/>
        <color rgb="FF000000"/>
        <rFont val="Times New Roman"/>
        <family val="1"/>
      </rPr>
      <t xml:space="preserve">and </t>
    </r>
    <r>
      <rPr>
        <sz val="10"/>
        <color rgb="FF000000"/>
        <rFont val="Times New Roman"/>
        <family val="1"/>
      </rPr>
      <t>intervention) and what is the minimum acceptable fidelity outcome? The most rigorous measurement is systematic direct observation and common outcome requirements are &gt;90% fidelity and/or apparent changes in measured behavior via visual analysis.</t>
    </r>
  </si>
  <si>
    <t>Do you have research questions related to social validity or external validity, including stakeholder opinions or the applicability of research findings in particular settings (e.g., schools) or with non-researcher implementers?</t>
  </si>
  <si>
    <t>Do you have a research question about the extent to which behavior change is demonstrated in contexts that differ from intervention or the extent (e.g., generlaization) to which changes in behavior maintain after the intervention is removed (e.g., maintenance)?</t>
  </si>
  <si>
    <t>The purpose of this tab is for researchers to identify the purpose of their review, and to establish criteria for their review that allows them to take their specific contexts into consideration. For example, a researcher assessing interventions for severe challenging behavior might find fewer data points per condition adequate, due to ethical or safety reasons, while a researcher assessing interventions fo academic skills might require at least five data points per condition.</t>
  </si>
  <si>
    <t>What information is needed about participants to be considered sufficient for describing them in relation to the questions of interest?  For example, in a review of differential reinforcement to reduce aggressive behavior, authors might determine that a functional assessment is required for participant descriptions to be considered sufficient. In a review of language interventions, author might require reporting of one or more standardized language assessments.</t>
  </si>
  <si>
    <t>Yes: Authors collect reliability data (generally referred to as inter observer agreement data).
No: Authors do not collect data OR data collection is unclear or unreported.</t>
  </si>
  <si>
    <t>Potential demonstrations include changes between relevant conditions. All changes should be between identical conditions.
Sequential introduction and withdrawal designs (e.g., A-B-A-B) should include alternation of two conditions for a minimum of four phases with no additional conditions intermixed. For example, an A-B-A-B design meets this criterion (comparison between A and B) as does an A-B-C-A-C-A  (comparisons between C and A) but the following designs do not: A-B-C-A-C, A-B-C-D, A-B-A-C.
Time lagged designs (e.g., multiple baseline, multiple probe) should include at least 3 tiers with sufficiently different start points and baseline lengths (authors of reviews should determine acceptable start points &amp; baseline lengths, given their research questions). See this article: https://link.springer.com/article/10.1007/s40614-022-00326-1
Rapid iterative alternation designs (e.g., ATD, AATD) should include rapid alternation of the conditions of interest. If research questions are related to effectiveness in relation to baseline, an ongoing baseline or control condition is required. For example, an ATD design with alternating “B” and “C” conditions without an ongoing, alternating “A” condition is not sufficient for answering a question about the effectiveness of “B” or “C” in comparison to baseline, but would be sufficient for answering a question about the effectiveness of "B" in comparison to "C."</t>
  </si>
  <si>
    <t>This may be rarely reported, but you should report “no” when authors measure multiple variables and omit reporting of one or more variables, even if they report one or more variables that are the focus of your review. Report "no" for all designs in a study if any additional variables should be reported in that study. Report "yes" if all variables are reported (either in the manuscript or in readily-available supplementary materials) or if it is not possible to determine.</t>
  </si>
  <si>
    <t xml:space="preserve">Implementation fidelity data may be referred to as procedural fidelity or treatment integrity. Fidelity of condition implementation refers to the measurement of behaviors of implementers in study conditions and the extent to which they match procedural descriptions. Note that in studies where implementer behavior is a primary dependent variable, this generally meets criterion for fidelity measurement. For example, if your research question is about child behavior change during naturalistic interventions, and authors report both caregiver and child behavior in single case designs, the caregiver behavior variable may appropriately serve as fidelity measurement for the child dependent variable. If your research question is about parent behavior change, the implementation fidelity data needed would be training behaviors (e.g., whether researchers trained parents in a way that matched intended procedures). </t>
  </si>
  <si>
    <t>Do authors measure fidelity of implementation including the theorized "active ingredients" and/or important variables that should remain consistent across conditions?</t>
  </si>
  <si>
    <t xml:space="preserve">Prior to conducting the review, you can establish what types of behaviors should be measured and how they should be measured. For example, if you are interested in reviewing adult-directed teaching procedures (e.g., constant time delay, system of least prompts), you may establish that direct observation and trial-by-trial recording is needed to establish fidelity (rather than a yes/no session-based checklist). In some cases, counts are used rather than the typical percentages fidelity. For example, if you are interesting in reviewing inteventions assessing the impact of teacher praise, the rate of teacher praise statements in baseline and intervention may be a reasonable measure of fidelity. If you cannot determine what behaviors were measured, you should report "no" here. If "active ingredients" and control variables were only measured in one condition (e.g., fidelity was measured only in intervention, but not in baseline), you should report "no" here. </t>
  </si>
  <si>
    <t>Do authors measure fidelity of implementation on a sufficient number of opportunities to confidently draw conclusions?</t>
  </si>
  <si>
    <t xml:space="preserve">Generally, self-report ratings of fidelity are subject to bias but there are situations in which they may be acceptable (e.g., interest in home-based implementation of intervention in the absence of researchers). When fidelity is particularly likely to be subject to bias or complicated to measure, agreement data may be collected to increase confidence in assessment. Prior to conducting the review, you should establish whether self-report ratings are acceptable and whether agreement data are required for a "yes"  response to this question. </t>
  </si>
  <si>
    <t>EXAMPLE: Fidelity should be measured and reported for at least 25% of sessions and should be collected in both baseline and intervention condions.</t>
  </si>
  <si>
    <t>Do you have a research question related to the measurement of social validity? If not, score "N/A" for remaining items in this section.</t>
  </si>
  <si>
    <t>More information about definitions and decision-making for your specific study.</t>
  </si>
  <si>
    <t>On column D, list specific criteria that apply for your specific review here. Examples below are in green and should be deleted.</t>
  </si>
  <si>
    <t>In this time delay review, authors must include trial-by-trial measurement of antecedents (e.g., task direction) and consequences (e.g., reinforcement, error correction) in both baseline and intervention conditions.</t>
  </si>
  <si>
    <t>EXAMPLE: Engagement is dependent variable of interest; all measurement should be aligned with duration of engagement</t>
  </si>
  <si>
    <t xml:space="preserve">Social validity measurement includes assessments of shareholder beliefs about the acceptability and/or importance of goals, outcomes and/or procedures of the study. Shareholders could include anyone impacted by the intervention, including individuals receiving intervention or those they are connected to (e.g., parents, teachers, administrators). Shareholders could also include community members who may have some indirect connection to a study's participants or knowledge about the study's goals, outcomes, and/or procedures (e.g., asking speech-language therapists about the acceptability of a language intervention or importance of its outcomes). </t>
  </si>
  <si>
    <r>
      <t xml:space="preserve">Do authors provide evidence that </t>
    </r>
    <r>
      <rPr>
        <i/>
        <sz val="12"/>
        <color theme="1"/>
        <rFont val="Times New Roman"/>
        <family val="1"/>
      </rPr>
      <t>the change in behavior</t>
    </r>
    <r>
      <rPr>
        <sz val="12"/>
        <color theme="1"/>
        <rFont val="Times New Roman"/>
        <family val="1"/>
      </rPr>
      <t xml:space="preserve"> is valuable to the participants themselves, to other shareholders, or to the community?</t>
    </r>
  </si>
  <si>
    <t xml:space="preserve">Examples: Non-participating shareholders rate the intervention, as seen in a video, as acceptable and feasible for use in their context; child participant is directly offered opportunities to select intervention contexts versus non-intervention contexts; continued use of intervention by typical agents is measured after study completion; direct or indirect shareholders complete questionnaire or interview with content related to intervention acceptability. </t>
  </si>
  <si>
    <t>For this review, we are interested ONLY in whether authors measured in some way whether the DIRECT SHAREHOLDERS (i.e., child participants) find the intervention acceptable, via any method (e.g., interviews, preference assessments)</t>
  </si>
  <si>
    <t xml:space="preserve">Examples: Naïve raters identify differences between conditions (e.g., without information about which of two videos is the intervention context, a rater determines that child behavior is more acceptable in intervention video when compared to baseline video); direct or indirect shareholders complete questionnaire or interview with content related to value of behavior change. </t>
  </si>
  <si>
    <r>
      <t xml:space="preserve">Are conditions conducted by an </t>
    </r>
    <r>
      <rPr>
        <b/>
        <sz val="12"/>
        <color rgb="FF000000"/>
        <rFont val="TimesNewRomanPSMT"/>
      </rPr>
      <t>endogenous implementer</t>
    </r>
    <r>
      <rPr>
        <sz val="12"/>
        <color rgb="FF000000"/>
        <rFont val="TimesNewRomanPSMT"/>
      </rPr>
      <t xml:space="preserve"> applicable to your research question?</t>
    </r>
  </si>
  <si>
    <t>Identify specifically what settings are of interest (e.g., homes, schools, community, clinical offices)</t>
  </si>
  <si>
    <r>
      <t>EXAMPLE:  Our applicability question is whether the intervention was conducted in classroom settings</t>
    </r>
    <r>
      <rPr>
        <sz val="10"/>
        <color rgb="FFFF0000"/>
        <rFont val="TimesNewRomanPSMT"/>
      </rPr>
      <t>.</t>
    </r>
  </si>
  <si>
    <t>Generally, if authors describe implementers using vague terms (e.g., therapist, implementer, interventionist), no credit is given for this question.</t>
  </si>
  <si>
    <t>Endogenous = typically present in the participant's typical environments. Identify specifically what implementers are of interest according to your research quesionts (e.g., teachers, caregivers, therapists).</t>
  </si>
  <si>
    <t>Did authors assess generalization that is relevant to your other generalization question? (i.e., what you specified in row 34).</t>
  </si>
  <si>
    <t>Do you have a research question about whether maintenance of behavior occurred when intervention was removed? If not, score "N/A" for remaining items in this section.</t>
  </si>
  <si>
    <t>None</t>
  </si>
  <si>
    <r>
      <t xml:space="preserve">Is implementation in a relevant </t>
    </r>
    <r>
      <rPr>
        <b/>
        <sz val="12"/>
        <color theme="1"/>
        <rFont val="TimesNewRomanPSMT"/>
      </rPr>
      <t>typical setting</t>
    </r>
    <r>
      <rPr>
        <sz val="12"/>
        <color theme="1"/>
        <rFont val="TimesNewRomanPSMT"/>
      </rPr>
      <t xml:space="preserve"> </t>
    </r>
    <r>
      <rPr>
        <i/>
        <sz val="12"/>
        <color theme="1"/>
        <rFont val="TimesNewRomanPSMT"/>
      </rPr>
      <t>applicable to your research question</t>
    </r>
    <r>
      <rPr>
        <sz val="12"/>
        <color theme="1"/>
        <rFont val="TimesNewRomanPSMT"/>
      </rPr>
      <t xml:space="preserve"> (e.g., in homes, schools, or community settings)? If "No", report NA for the next row.</t>
    </r>
  </si>
  <si>
    <r>
      <t xml:space="preserve">Is implementation by a relevant </t>
    </r>
    <r>
      <rPr>
        <b/>
        <sz val="12"/>
        <color theme="1"/>
        <rFont val="TimesNewRomanPSMT"/>
      </rPr>
      <t>endogenous implementer</t>
    </r>
    <r>
      <rPr>
        <sz val="12"/>
        <color theme="1"/>
        <rFont val="TimesNewRomanPSMT"/>
      </rPr>
      <t xml:space="preserve"> applicable to your research question (e.g., implementation by teachers rather than researchers)?  If "No", report NA for the next row.</t>
    </r>
  </si>
  <si>
    <t>Do you have another generalization question?  If "No", report NA for the next row.</t>
  </si>
  <si>
    <t xml:space="preserve">How were generalization outcomes measured? </t>
  </si>
  <si>
    <r>
      <t xml:space="preserve">If multiple types of generalization were measured (e.g., with different materials and implementers), and the measurement occurrences differed for each, report the most rigorous measurement here (e.g., single case design). </t>
    </r>
    <r>
      <rPr>
        <b/>
        <sz val="10"/>
        <color theme="1"/>
        <rFont val="Times New Roman"/>
        <family val="1"/>
      </rPr>
      <t xml:space="preserve">SCD </t>
    </r>
    <r>
      <rPr>
        <sz val="10"/>
        <color theme="1"/>
        <rFont val="Times New Roman"/>
        <family val="1"/>
      </rPr>
      <t xml:space="preserve">= Throughout the study (in the context of the single case design, with at least three data points per condition). </t>
    </r>
    <r>
      <rPr>
        <b/>
        <sz val="10"/>
        <color theme="1"/>
        <rFont val="Times New Roman"/>
        <family val="1"/>
      </rPr>
      <t xml:space="preserve">Intermittent = </t>
    </r>
    <r>
      <rPr>
        <sz val="10"/>
        <color theme="1"/>
        <rFont val="Times New Roman"/>
        <family val="1"/>
      </rPr>
      <t xml:space="preserve">In each primary comparison condition, but with fewer than three data points per condition. </t>
    </r>
    <r>
      <rPr>
        <b/>
        <sz val="10"/>
        <color theme="1"/>
        <rFont val="Times New Roman"/>
        <family val="1"/>
      </rPr>
      <t xml:space="preserve">Pre/post = </t>
    </r>
    <r>
      <rPr>
        <sz val="10"/>
        <color theme="1"/>
        <rFont val="Times New Roman"/>
        <family val="1"/>
      </rPr>
      <t xml:space="preserve">Before and after intervention. </t>
    </r>
    <r>
      <rPr>
        <b/>
        <sz val="10"/>
        <color theme="1"/>
        <rFont val="Times New Roman"/>
        <family val="1"/>
      </rPr>
      <t>Post Only =</t>
    </r>
    <r>
      <rPr>
        <sz val="10"/>
        <color theme="1"/>
        <rFont val="Times New Roman"/>
        <family val="1"/>
      </rPr>
      <t xml:space="preserve"> After intervention only or some other measurement. </t>
    </r>
    <r>
      <rPr>
        <b/>
        <sz val="10"/>
        <color theme="1"/>
        <rFont val="Times New Roman"/>
        <family val="1"/>
      </rPr>
      <t>None</t>
    </r>
    <r>
      <rPr>
        <sz val="10"/>
        <color theme="1"/>
        <rFont val="Times New Roman"/>
        <family val="1"/>
      </rPr>
      <t xml:space="preserve"> = No measurement. </t>
    </r>
    <r>
      <rPr>
        <b/>
        <sz val="10"/>
        <color theme="1"/>
        <rFont val="Times New Roman"/>
        <family val="1"/>
      </rPr>
      <t xml:space="preserve">N/A </t>
    </r>
    <r>
      <rPr>
        <sz val="10"/>
        <color theme="1"/>
        <rFont val="Times New Roman"/>
        <family val="1"/>
      </rPr>
      <t>= no generalization questions were asked ("No" scores in rows 30, 32, and 34)</t>
    </r>
  </si>
  <si>
    <r>
      <rPr>
        <b/>
        <sz val="10"/>
        <color theme="1"/>
        <rFont val="TimesNewRomanPSMT"/>
      </rPr>
      <t xml:space="preserve">N/A </t>
    </r>
    <r>
      <rPr>
        <sz val="10"/>
        <color theme="1"/>
        <rFont val="TimesNewRomanPSMT"/>
      </rPr>
      <t xml:space="preserve">= no maintenance question. </t>
    </r>
    <r>
      <rPr>
        <b/>
        <sz val="10"/>
        <color theme="1"/>
        <rFont val="TimesNewRomanPSMT"/>
      </rPr>
      <t>Imm/UC =</t>
    </r>
    <r>
      <rPr>
        <sz val="10"/>
        <color theme="1"/>
        <rFont val="TimesNewRomanPSMT"/>
      </rPr>
      <t xml:space="preserve"> Maintenance is measured immediately after intervention cessation, or latency to maintenance measurement is unclear. </t>
    </r>
    <r>
      <rPr>
        <b/>
        <sz val="10"/>
        <color theme="1"/>
        <rFont val="TimesNewRomanPSMT"/>
      </rPr>
      <t xml:space="preserve">Other options: </t>
    </r>
    <r>
      <rPr>
        <sz val="10"/>
        <color theme="1"/>
        <rFont val="TimesNewRomanPSMT"/>
      </rPr>
      <t xml:space="preserve">The most distal maintenance data point (e.g., if maintenance data are collected 10 days after intervention is completed, select ≥1 week). </t>
    </r>
    <r>
      <rPr>
        <i/>
        <sz val="10"/>
        <color theme="1"/>
        <rFont val="TimesNewRomanPSMT"/>
      </rPr>
      <t>For multiple baseline designs, select the most distal data point across all tiers.</t>
    </r>
  </si>
  <si>
    <t>For some cases</t>
  </si>
  <si>
    <r>
      <t xml:space="preserve">Note that authors sometimes refer to a condition as “maintenance” even though intervention is still in place (see Ledford et al., 2021 for a discussion of this in relation to interruption and redirection procedures). For example, in an intervention where teachers are taught to implement an intervention, a “maintenance” condition might refer to a final condition where teachers do not receive coaching but children are still receiving the intervention. In this case, teacher behaviors would be scored a "yes" (i.e., the coaching had been removed), but child behavior would be scored a "no" (i.e., the teacher intervention was still in place). </t>
    </r>
    <r>
      <rPr>
        <b/>
        <sz val="10"/>
        <color theme="1"/>
        <rFont val="TimesNewRomanPSMT"/>
      </rPr>
      <t>For some cases</t>
    </r>
    <r>
      <rPr>
        <sz val="10"/>
        <color theme="1"/>
        <rFont val="TimesNewRomanPSMT"/>
      </rPr>
      <t xml:space="preserve"> would be selected when maintenance occurs for some but not all tiers in a multiple baseline or multiple probe design.</t>
    </r>
  </si>
  <si>
    <t>Decisions on specific information necessary for a “yes” score here should be made prior to review. Could a naïve reader determine the presence of absence of behavior based on definitions, examples, and/or non-examples?</t>
  </si>
  <si>
    <t xml:space="preserve">Decisions on specific information necessary for a “yes” score here should be made prior to review. Generally, it should include the population from which participants were recruited (e.g., elementary-aged children with Down syndrome) locations from which participants were recruited (e.g., children who attended a private school for autistic children were recruited), and/or methods by which participants were recruited (e.g., researchers recruited participants by providing flyers to parents via local pediatricians). </t>
  </si>
  <si>
    <t xml:space="preserve">Decisions on specific information necessary for a “yes” score here should be made prior to review. These criteria should include characteristics necessary to benefit from study participation. </t>
  </si>
  <si>
    <t>Decisions on specific information necessary for a “yes” score here should be made prior to review (e.g., specific disability eligibility, medical diagnosis, information about special education services). Explicate what data are required for "yes", "no", and "partial" codes.</t>
  </si>
  <si>
    <t>Decisions on specific information necessary for a “yes” score here should be made prior to review (e.g., description of typical social interactions or a formal social skills assessment if the study focuses on social skill intervention; description of functional behavioral assessment if the study focuses on challenging behavior). Explicate what data are required for "yes", "no", and "partial" codes.</t>
  </si>
  <si>
    <t>Do authors adequately describe measurement system used?</t>
  </si>
  <si>
    <t xml:space="preserve">Decisions on specific information necessary for a “yes” score here should be made prior to review. At minimum, authors should describe the relation of data collectors to participants (e.g., researcher who was unfamiliar to participants prior to study, classroom teacher of participants) and how data collectors were trained. </t>
  </si>
  <si>
    <t>Decisions on specific information necessary for a “yes” score here should be made prior to review. For example do authors describe data collection, including the system used (e.g., momentary time sampling, timed event recording), how data were collected (e.g., in situ, via video), and by whom (e.g., endogenous implementer, graduate student observer).</t>
  </si>
  <si>
    <t xml:space="preserve">Decisions on specific information necessary for a “yes” score here should be prior to review. Are procedures described with replicable precision? Fidelity checklists may be helpful for determining exact procedures for each condition. </t>
  </si>
  <si>
    <t xml:space="preserve">Decisions on specific information necessary for a “yes” score here should be made prior to review. Do authors describe the aspects of setting critical for replication. </t>
  </si>
  <si>
    <t xml:space="preserve">Decisions on specific information necessary for a “yes” score here should be made prior to review. Do authors report how long sessions occurred (e.g., 20 min), how often they occurred (e.g., weekly), and what opportunities to respond were present during sessions (if applicable)? </t>
  </si>
  <si>
    <t>Are the frequency and duration of conditions well described?</t>
  </si>
  <si>
    <t>Decisions on specific information necessary for a “yes” score here should be made prior to review. Authors should describe implementers with enough detail that naïve readers could understand contexts for replication (e.g., training, education, years of experience).</t>
  </si>
  <si>
    <t>Decisions on specific information necessary for a “yes” score here should be made prior to review. Authors should describe implementers with enough detail that naïve readers could understand contexts for replication (e.g., age, race, ethnicity, languages spoken).</t>
  </si>
  <si>
    <t>Do authors adequately describe which implementer behaviors are measured for fidelity assessments?</t>
  </si>
  <si>
    <t>Is fidelity described well enough that reviewers could replicate procedures and assessment? This may include narrative description and/or inclusion of fidelity tables or forms (including those shared in readily-available supplemental materials). Explicate what data are required for "yes", "no", and "partial" codes.</t>
  </si>
  <si>
    <t>EXAMPLE: If authors name a primary variable or name one as the ones on which decisions were made, include all other variables as secondary. If only one variable, it is primary. If two variables and change in one (e.g., child behavior) is contingent on another (e.g., adult fidelity), the contingent variable is secondary. Otherwise, choose "unknown."</t>
  </si>
  <si>
    <t>For example, do authors list a growth, learning, or mastery criterion? For example, the ideal might be 100% correct for academic interventions, while an engagement criterion might be at least 80% on-task behavior in a session.</t>
  </si>
  <si>
    <t>Do authors list a criterion for ending intervention or is there another apparent “ideal”?  If not, select "N/A" for the next question.</t>
  </si>
  <si>
    <r>
      <t xml:space="preserve">For designs with multiple potential responses (e.g., multiple baseline across participants, multiple probe across behaviors), select "yes" if criteria were met for a majority (more than half) of potential demonstrations </t>
    </r>
    <r>
      <rPr>
        <i/>
        <sz val="10"/>
        <color theme="1"/>
        <rFont val="TimesNewRomanPSMT"/>
      </rPr>
      <t>or specify how you determined whether criterion was met in the colum to the right and report this in your written reports.</t>
    </r>
  </si>
  <si>
    <t>If maintenance was measured for this variable, how would you characterize maintained outcomes?</t>
  </si>
  <si>
    <r>
      <t xml:space="preserve">Countertherapeutic = </t>
    </r>
    <r>
      <rPr>
        <sz val="10"/>
        <color theme="1"/>
        <rFont val="TimesNewRomanPSMT"/>
      </rPr>
      <t xml:space="preserve">Maintenance data suggest worsening in comparison to baseline for most or all potential demonstrations. </t>
    </r>
    <r>
      <rPr>
        <b/>
        <sz val="10"/>
        <color theme="1"/>
        <rFont val="TimesNewRomanPSMT"/>
      </rPr>
      <t xml:space="preserve">Null </t>
    </r>
    <r>
      <rPr>
        <sz val="10"/>
        <color theme="1"/>
        <rFont val="TimesNewRomanPSMT"/>
      </rPr>
      <t xml:space="preserve">= Maintenance data suggest data are similar to baseline for most or all potential demonstrations. </t>
    </r>
    <r>
      <rPr>
        <b/>
        <sz val="10"/>
        <color theme="1"/>
        <rFont val="TimesNewRomanPSMT"/>
      </rPr>
      <t xml:space="preserve">Inconsistent = </t>
    </r>
    <r>
      <rPr>
        <sz val="10"/>
        <color theme="1"/>
        <rFont val="TimesNewRomanPSMT"/>
      </rPr>
      <t xml:space="preserve">At least one potential demonstration shows null or countertherapeutic impacts, with some weak or strong effects. </t>
    </r>
    <r>
      <rPr>
        <b/>
        <sz val="10"/>
        <color theme="1"/>
        <rFont val="TimesNewRomanPSMT"/>
      </rPr>
      <t xml:space="preserve">Weak = </t>
    </r>
    <r>
      <rPr>
        <sz val="10"/>
        <color theme="1"/>
        <rFont val="TimesNewRomanPSMT"/>
      </rPr>
      <t xml:space="preserve">No null or countertherapeutic effects, but at least one effect was "weak," including maintenance data that are improved relative to baseline but that are worse or worsening compared to intervention data. </t>
    </r>
    <r>
      <rPr>
        <b/>
        <sz val="10"/>
        <color theme="1"/>
        <rFont val="TimesNewRomanPSMT"/>
      </rPr>
      <t xml:space="preserve">Strong = </t>
    </r>
    <r>
      <rPr>
        <sz val="10"/>
        <color theme="1"/>
        <rFont val="TimesNewRomanPSMT"/>
      </rPr>
      <t>Maintenance data that show clear improvements relative to baseline and that are similar to intervention levels for all potential demonstrations.</t>
    </r>
  </si>
  <si>
    <t>It might be helpful to review the purpose/research questions and determine whether these are aligned with dependent variable definitions and response measurement. If unclear, report "no".</t>
  </si>
  <si>
    <t>Authors may be primarily interested in duration (for behaviors that are non-trivial in length, such as engagement) or count (for behaviors that are trivial in length, such as correctly responding to a question or hitting). Duration behaviors should be reported as the amount or proportion/percent of time spent in the behavior. Count behaviors should be reported as a number, rate, or a proportion/percentage of opportunities. Complex behaviors that could involve count and duration (e.g., classes of challenging behaviors that may include hitting and tantrums) may use either or both. If unclear, report "no".</t>
  </si>
  <si>
    <t>Yes: Authors collect reliability data with sufficiently high levels of agreement or evidence that disagreement does not impact functional relation determination (e.g., data from both observers are graphed and both have data patterns that show clear change).
No: Authors do not collect data or levels of agreement and/or rigor of method (e.g., gross agreement when point by point would be appropriate) are low enough to undermine confidence in data.
Authors of reviews should determine what is adequate prior to beginning coding. Appropriate agreement levels depend on complexity of behavior and measurement contexts. For example, measurement engagement in an early childhood classroom is more complex than measuring correct responding in a research room. Thus, higher agreement might be appropriate in the latter case. Prior to the review, reviewers should determine whether global agreement measures across dependent variables (e.g., an average of 90% agreement, but collapsed across challenging behavior, engagement, and academic responding) is sufficient here and specify in the column to the right.</t>
  </si>
  <si>
    <r>
      <t xml:space="preserve">Yes: Authors collect reliability data in both conditions, for a sufficient number of sessions (For example, authors collect data in baseline </t>
    </r>
    <r>
      <rPr>
        <i/>
        <sz val="10"/>
        <color theme="1"/>
        <rFont val="TimesNewRomanPSMT"/>
      </rPr>
      <t>and</t>
    </r>
    <r>
      <rPr>
        <sz val="10"/>
        <color theme="1"/>
        <rFont val="TimesNewRomanPSMT"/>
      </rPr>
      <t xml:space="preserve"> intervention conditions for </t>
    </r>
    <r>
      <rPr>
        <i/>
        <sz val="10"/>
        <color theme="1"/>
        <rFont val="TimesNewRomanPSMT"/>
      </rPr>
      <t>each</t>
    </r>
    <r>
      <rPr>
        <sz val="10"/>
        <color theme="1"/>
        <rFont val="TimesNewRomanPSMT"/>
      </rPr>
      <t xml:space="preserve"> tier in a multiple baseline design).
No: Authors do not collect data, do not collect sufficient data OR data collection is unclear or unreported.
Reviewers should determine what is adequate prior to beginning coding (see "Initial Questions" tab) and specify in the column to the right. Appropriate frequency depends on complexity of behavior and measurement contexts. For example, measurement engagement in an early childhood classroom is more complex than measuring correct responding in a research room. Thus, lower frequency might be appropriate in the latter case. 
Historically, minimum data collection for 20-33% of sessions have been suggested as acceptable.</t>
    </r>
  </si>
  <si>
    <r>
      <rPr>
        <b/>
        <sz val="10"/>
        <color theme="1"/>
        <rFont val="TimesNewRomanPSMT"/>
      </rPr>
      <t>Context bound (CB)</t>
    </r>
    <r>
      <rPr>
        <sz val="10"/>
        <color theme="1"/>
        <rFont val="TimesNewRomanPSMT"/>
        <family val="2"/>
      </rPr>
      <t xml:space="preserve">: Data are collected in intervention contexts, or in contexts that are very similar to intervention (e.g., have the same implementer/social partners, seettings, materials, and interactions). 
</t>
    </r>
    <r>
      <rPr>
        <b/>
        <sz val="10"/>
        <color theme="1"/>
        <rFont val="TimesNewRomanPSMT"/>
      </rPr>
      <t>Partially context bound (PCB)</t>
    </r>
    <r>
      <rPr>
        <sz val="10"/>
        <color theme="1"/>
        <rFont val="TimesNewRomanPSMT"/>
        <family val="2"/>
      </rPr>
      <t xml:space="preserve">: Data are collected in contexts that are similar to intervention, including at least one of the same: implementer/social partners, materials, and interactions (e.g., given an intervention involving system of least prompts in a research context with a researcher, a partially context bound variable could be one measured in a context with a teacher in a classroom, if the teacher is using system of least prompts)
</t>
    </r>
    <r>
      <rPr>
        <b/>
        <sz val="10"/>
        <color theme="1"/>
        <rFont val="TimesNewRomanPSMT"/>
      </rPr>
      <t>Generalized (G)</t>
    </r>
    <r>
      <rPr>
        <sz val="10"/>
        <color theme="1"/>
        <rFont val="TimesNewRomanPSMT"/>
        <family val="2"/>
      </rPr>
      <t>: Data are collected in contexts that are dissimilar from intervention in that none of the following are the same: implementer/social partners, materials, and interactions. 
For more information about boundedness, read this article: https://www.ncbi.nlm.nih.gov/pmc/articles/PMC9552805/</t>
    </r>
  </si>
  <si>
    <r>
      <t xml:space="preserve">Do authors provide evidence that </t>
    </r>
    <r>
      <rPr>
        <i/>
        <sz val="12"/>
        <color theme="1"/>
        <rFont val="TimesNewRomanPSMT"/>
      </rPr>
      <t>the dependent variable</t>
    </r>
    <r>
      <rPr>
        <sz val="12"/>
        <color theme="1"/>
        <rFont val="TimesNewRomanPSMT"/>
        <family val="2"/>
      </rPr>
      <t xml:space="preserve"> is important to the participants themselves, to other </t>
    </r>
    <r>
      <rPr>
        <sz val="12"/>
        <color theme="1"/>
        <rFont val="TimesNewRomanPSMT"/>
      </rPr>
      <t>shareholders</t>
    </r>
    <r>
      <rPr>
        <sz val="12"/>
        <color theme="1"/>
        <rFont val="TimesNewRomanPSMT"/>
        <family val="2"/>
      </rPr>
      <t>, or to the community? Or do they engage in direct behaviors prior to the study that increase the likelihood of a socially valid dependent variable (e.g., DV was selected by participants).</t>
    </r>
  </si>
  <si>
    <r>
      <t xml:space="preserve">Examples: Dependent variable was selected based on pre-intervention shareholder or participant interview; direct or indirect shareholders complete post-intervention questionnaire or interview with content related to importance of goal selection. Credit is </t>
    </r>
    <r>
      <rPr>
        <b/>
        <sz val="10"/>
        <color theme="1"/>
        <rFont val="TimesNewRomanPSMT"/>
      </rPr>
      <t>not</t>
    </r>
    <r>
      <rPr>
        <sz val="10"/>
        <color theme="1"/>
        <rFont val="TimesNewRomanPSMT"/>
      </rPr>
      <t xml:space="preserve"> provided if authors argue for the  importance of the dependent variable in the introduction. </t>
    </r>
  </si>
  <si>
    <r>
      <t xml:space="preserve">Do authors provide evidence that </t>
    </r>
    <r>
      <rPr>
        <i/>
        <sz val="12"/>
        <color theme="1"/>
        <rFont val="TimesNewRomanPSMT"/>
      </rPr>
      <t>the intervention</t>
    </r>
    <r>
      <rPr>
        <sz val="12"/>
        <color theme="1"/>
        <rFont val="TimesNewRomanPSMT"/>
        <family val="2"/>
      </rPr>
      <t xml:space="preserve"> is acceptable to the participants themselves, to other </t>
    </r>
    <r>
      <rPr>
        <sz val="12"/>
        <color theme="1"/>
        <rFont val="TimesNewRomanPSMT"/>
      </rPr>
      <t>shareholders</t>
    </r>
    <r>
      <rPr>
        <sz val="12"/>
        <color theme="1"/>
        <rFont val="TimesNewRomanPSMT"/>
        <family val="2"/>
      </rPr>
      <t>, or to the community?</t>
    </r>
    <r>
      <rPr>
        <sz val="12"/>
        <color theme="1"/>
        <rFont val="TimesNewRomanPSMT"/>
        <family val="2"/>
      </rPr>
      <t xml:space="preserve"> Or do they engage in direct behaviors prior to the study that increase the likelihood of a socially valid intervention (e.g., intervention was adapted prior to the study based on a teacher's request for improving feasibility).</t>
    </r>
  </si>
  <si>
    <r>
      <rPr>
        <b/>
        <sz val="10"/>
        <color theme="1"/>
        <rFont val="Times New Roman"/>
        <family val="1"/>
      </rPr>
      <t>N/A</t>
    </r>
    <r>
      <rPr>
        <sz val="10"/>
        <color theme="1"/>
        <rFont val="Times New Roman"/>
        <family val="1"/>
      </rPr>
      <t xml:space="preserve">: No social validity measures. </t>
    </r>
    <r>
      <rPr>
        <b/>
        <sz val="10"/>
        <color theme="1"/>
        <rFont val="Times New Roman"/>
        <family val="1"/>
      </rPr>
      <t>No</t>
    </r>
    <r>
      <rPr>
        <sz val="10"/>
        <color theme="1"/>
        <rFont val="Times New Roman"/>
        <family val="1"/>
      </rPr>
      <t xml:space="preserve">: Interviews/ questionnaires/surveys that are conducted by implementing personnel (or unreported personnel). </t>
    </r>
    <r>
      <rPr>
        <b/>
        <sz val="10"/>
        <color theme="1"/>
        <rFont val="Times New Roman"/>
        <family val="1"/>
      </rPr>
      <t>Yes</t>
    </r>
    <r>
      <rPr>
        <sz val="10"/>
        <color theme="1"/>
        <rFont val="Times New Roman"/>
        <family val="1"/>
      </rPr>
      <t xml:space="preserve">: Interviews/ questionnaires/surveys that are conducted by non-implementing personnel (i.e., researchers who are not actively involved in treatment), naïve raters (e.g., non-participating shareholders who report on acceptability), direct preference assessments of participants who are implementing intervention (e.g., confirmation that they continued intervention after study completion but not verbal reports that they will do so) or participants receiving intervention (e.g., a child offered opportunities to select intervention and non-intervention contexts), explicit report that procedures or goals were targeted based on stakeholder report.  </t>
    </r>
  </si>
  <si>
    <t>Sequential Introduction and Withdrawal Designs (e.g., A-B-A-B, multitreatment)</t>
  </si>
  <si>
    <t>Time Lagged Designs (e.g., multiple baseline, multiple probe)</t>
  </si>
  <si>
    <t xml:space="preserve">In these designs, an increase in behavior is desirable. </t>
  </si>
  <si>
    <t>Generally report “yes” if changes/differences in data between conditions intervention can be reasonably attributed to intervention and report “no” if more data are needed because (a) baseline data weren’t sufficiently stable prior to introduction, resulting in difficulty determining what data patterns might have been in the absence of condition change, (b) insufficient data in intervention phases preclude confidence that behavior change was due to condition changes. Generally, fewer data collection occasions are required when data are stable and/or at floor or ceiling levels. Only report "no" if more data are needed to help make a determination; that is, lack of difference in data between conditions is not a reason for a "no" here.</t>
  </si>
  <si>
    <t>In these designs, a decrease in behavior is desirable. If more than two conditions were present, a determination would need to be made between each set of conditions in the alternating treatments condition (e.g., if three conditions were present--A, B, and C--determinations could be made about relations between A and B, B and C, and A and C.</t>
  </si>
  <si>
    <r>
      <t xml:space="preserve">Countertherapeutic = </t>
    </r>
    <r>
      <rPr>
        <sz val="10"/>
        <color theme="1"/>
        <rFont val="TimesNewRomanPSMT"/>
      </rPr>
      <t xml:space="preserve">Changes in this behavior were in a direction that suggests worsening (e.g., increased challenging beahvior, decreased engagement) for most or all potential demonstrations. </t>
    </r>
    <r>
      <rPr>
        <b/>
        <sz val="10"/>
        <color theme="1"/>
        <rFont val="TimesNewRomanPSMT"/>
      </rPr>
      <t xml:space="preserve">Null </t>
    </r>
    <r>
      <rPr>
        <sz val="10"/>
        <color theme="1"/>
        <rFont val="TimesNewRomanPSMT"/>
      </rPr>
      <t xml:space="preserve">= There were no consistent changes in this behavior, suggesting no impact of intervention on behavior occurrence for most or all potential demonstrations. </t>
    </r>
    <r>
      <rPr>
        <b/>
        <sz val="10"/>
        <color theme="1"/>
        <rFont val="TimesNewRomanPSMT"/>
      </rPr>
      <t xml:space="preserve">Inconsistent = </t>
    </r>
    <r>
      <rPr>
        <sz val="10"/>
        <color theme="1"/>
        <rFont val="TimesNewRomanPSMT"/>
      </rPr>
      <t xml:space="preserve">Some null or countertherapeutic impacts occurred, with some weak or strong effects. </t>
    </r>
    <r>
      <rPr>
        <b/>
        <sz val="10"/>
        <color theme="1"/>
        <rFont val="TimesNewRomanPSMT"/>
      </rPr>
      <t xml:space="preserve">Weak = </t>
    </r>
    <r>
      <rPr>
        <sz val="10"/>
        <color theme="1"/>
        <rFont val="TimesNewRomanPSMT"/>
      </rPr>
      <t xml:space="preserve">No null or countertherapeutic effects, but at least one effect was "weak," including changes that are unexpectedly delayed, small with overlapping data between conditions, or variable with overlapping data between conditions. </t>
    </r>
    <r>
      <rPr>
        <b/>
        <sz val="10"/>
        <color theme="1"/>
        <rFont val="TimesNewRomanPSMT"/>
      </rPr>
      <t xml:space="preserve">Strong = </t>
    </r>
    <r>
      <rPr>
        <sz val="10"/>
        <color theme="1"/>
        <rFont val="TimesNewRomanPSMT"/>
      </rPr>
      <t>Therapeutic effects occurred for all potential demonstrations.</t>
    </r>
    <r>
      <rPr>
        <b/>
        <sz val="10"/>
        <color theme="1"/>
        <rFont val="TimesNewRomanPSMT"/>
      </rPr>
      <t xml:space="preserve"> </t>
    </r>
    <r>
      <rPr>
        <b/>
        <i/>
        <sz val="10"/>
        <color theme="1"/>
        <rFont val="TimesNewRomanPSMT"/>
      </rPr>
      <t>See design-specific examples on "Visual Analysis Examples" tab.</t>
    </r>
    <r>
      <rPr>
        <b/>
        <sz val="10"/>
        <color theme="1"/>
        <rFont val="TimesNewRomanPSMT"/>
      </rPr>
      <t xml:space="preserve"> Inconsistent is NOT APPLICABLE for ATD/AATD.</t>
    </r>
  </si>
  <si>
    <t>Rapid Iterative Alternation Designs (e.g., Alternating Treatments Design [ATD], Adapted Alternating Treatments Design [AATD])</t>
  </si>
  <si>
    <t>Condition 2 (e.g., intervention):</t>
  </si>
  <si>
    <t>Generalization Measurement Score Scattered</t>
  </si>
  <si>
    <t>Generalization Outcome Data Scattered</t>
  </si>
  <si>
    <t>Maintenance Measurement Score Scattered</t>
  </si>
  <si>
    <t>Maintenance Outcome Data Scattered</t>
  </si>
  <si>
    <t>Generalization</t>
  </si>
  <si>
    <t>MAINTENANCE</t>
  </si>
  <si>
    <t>SCORE</t>
  </si>
  <si>
    <t>NUMBER</t>
  </si>
  <si>
    <t>GENERALIZATION</t>
  </si>
  <si>
    <r>
      <t xml:space="preserve">Does implementation occur in a relevant </t>
    </r>
    <r>
      <rPr>
        <b/>
        <sz val="12"/>
        <color theme="1"/>
        <rFont val="TimesNewRomanPSMT"/>
      </rPr>
      <t>typical setting</t>
    </r>
    <r>
      <rPr>
        <sz val="12"/>
        <color theme="1"/>
        <rFont val="TimesNewRomanPSMT"/>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</si>
</sst>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font>
      <sz val="12"/>
      <color theme="1"/>
      <name val="TimesNewRomanPSMT"/>
      <family val="2"/>
    </font>
    <font>
      <sz val="1"/>
      <color theme="1"/>
      <name val="TimesNewRomanPSMT"/>
      <family val="2"/>
    </font>
    <font>
      <b/>
      <sz val="12"/>
      <color theme="1"/>
      <name val="TimesNewRomanPSMT"/>
    </font>
    <font>
      <b/>
      <i/>
      <u/>
      <sz val="12"/>
      <color theme="1"/>
      <name val="TimesNewRomanPSMT"/>
    </font>
    <font>
      <sz val="12"/>
      <color theme="1"/>
      <name val="Times New Roman"/>
      <family val="1"/>
    </font>
    <font>
      <sz val="12"/>
      <color theme="0"/>
      <name val="TimesNewRomanPSMT"/>
      <family val="2"/>
    </font>
    <font>
      <b/>
      <sz val="12"/>
      <color theme="1"/>
      <name val="Times New Roman"/>
      <family val="1"/>
    </font>
    <font>
      <b/>
      <sz val="10"/>
      <color rgb="FF000000"/>
      <name val="Times New Roman"/>
      <family val="1"/>
    </font>
    <font>
      <b/>
      <sz val="10"/>
      <color theme="1"/>
      <name val="Times New Roman"/>
      <family val="1"/>
    </font>
    <font>
      <sz val="10"/>
      <color rgb="FF000000"/>
      <name val="Times New Roman"/>
      <family val="1"/>
    </font>
    <font>
      <i/>
      <sz val="10"/>
      <color rgb="FF000000"/>
      <name val="Times New Roman"/>
      <family val="1"/>
    </font>
    <font>
      <sz val="10"/>
      <color theme="1"/>
      <name val="Times New Roman"/>
      <family val="1"/>
    </font>
    <font>
      <i/>
      <sz val="12"/>
      <color theme="1"/>
      <name val="Times New Roman"/>
      <family val="1"/>
    </font>
    <font>
      <sz val="12"/>
      <color theme="1"/>
      <name val="TimesNewRomanPSMT"/>
    </font>
    <font>
      <sz val="12"/>
      <color theme="0"/>
      <name val="TimesNewRomanPSMT"/>
    </font>
    <font>
      <sz val="10"/>
      <color theme="0"/>
      <name val="TimesNewRomanPSMT"/>
    </font>
    <font>
      <sz val="10"/>
      <color theme="1"/>
      <name val="TimesNewRomanPSMT"/>
      <family val="2"/>
    </font>
    <font>
      <sz val="16"/>
      <color theme="1"/>
      <name val="TimesNewRomanPSMT"/>
    </font>
    <font>
      <sz val="16"/>
      <color theme="1"/>
      <name val="TimesNewRomanPSMT"/>
      <family val="2"/>
    </font>
    <font>
      <sz val="10"/>
      <color theme="9" tint="-0.249977111117893"/>
      <name val="TimesNewRomanPSMT"/>
      <family val="2"/>
    </font>
    <font>
      <sz val="10"/>
      <color theme="9" tint="-0.249977111117893"/>
      <name val="TimesNewRomanPSMT"/>
    </font>
    <font>
      <sz val="10"/>
      <color theme="9" tint="-0.249977111117893"/>
      <name val="Times New Roman"/>
      <family val="1"/>
    </font>
    <font>
      <sz val="10"/>
      <color theme="1"/>
      <name val="TimesNewRomanPSMT"/>
    </font>
    <font>
      <b/>
      <sz val="10"/>
      <color theme="1"/>
      <name val="TimesNewRomanPSMT"/>
    </font>
    <font>
      <sz val="10"/>
      <color rgb="FF000000"/>
      <name val="TimesNewRomanPSMT"/>
      <family val="2"/>
    </font>
    <font>
      <b/>
      <i/>
      <u/>
      <sz val="10"/>
      <color theme="1"/>
      <name val="TimesNewRomanPSMT"/>
    </font>
    <font>
      <sz val="6"/>
      <color theme="1"/>
      <name val="TimesNewRomanPSMT"/>
      <family val="2"/>
    </font>
    <font>
      <i/>
      <sz val="10"/>
      <color theme="1"/>
      <name val="TimesNewRomanPSMT"/>
    </font>
    <font>
      <b/>
      <i/>
      <sz val="10"/>
      <color theme="1"/>
      <name val="TimesNewRomanPSMT"/>
    </font>
    <font>
      <sz val="12"/>
      <color theme="9" tint="-0.249977111117893"/>
      <name val="TimesNewRomanPSMT"/>
    </font>
    <font>
      <sz val="14"/>
      <color theme="1"/>
      <name val="TimesNewRomanPSMT"/>
      <family val="2"/>
    </font>
    <font>
      <b/>
      <sz val="6"/>
      <color theme="1"/>
      <name val="TimesNewRomanPSMT"/>
    </font>
    <font>
      <sz val="12"/>
      <color rgb="FF000000"/>
      <name val="Helvetica"/>
      <family val="2"/>
    </font>
    <font>
      <sz val="10"/>
      <color rgb="FFFF0000"/>
      <name val="TimesNewRomanPSMT"/>
    </font>
    <font>
      <sz val="10"/>
      <color rgb="FFFF0000"/>
      <name val="Times New Roman"/>
      <family val="1"/>
    </font>
    <font>
      <i/>
      <sz val="12"/>
      <color theme="1"/>
      <name val="TimesNewRomanPSMT"/>
    </font>
    <font>
      <sz val="12"/>
      <color rgb="FF000000"/>
      <name val="TimesNewRomanPSMT"/>
    </font>
    <font>
      <b/>
      <sz val="12"/>
      <color rgb="FF000000"/>
      <name val="TimesNewRomanPSMT"/>
    </font>
    <font>
      <b/>
      <sz val="1"/>
      <color theme="1"/>
      <name val="TimesNewRomanPSMT"/>
    </font>
    <font>
      <b/>
      <i/>
      <u/>
      <sz val="10"/>
      <color theme="0"/>
      <name val="TimesNewRomanPSMT"/>
    </font>
    <font>
      <b/>
      <i/>
      <u/>
      <sz val="12"/>
      <color theme="0"/>
      <name val="TimesNewRomanPSMT"/>
    </font>
    <font>
      <b/>
      <sz val="12"/>
      <color theme="0"/>
      <name val="TimesNewRomanPSMT"/>
    </font>
    <font>
      <sz val="1"/>
      <color theme="0"/>
      <name val="TimesNewRomanPSMT"/>
    </font>
    <font>
      <sz val="6"/>
      <color theme="0"/>
      <name val="TimesNewRomanPSMT"/>
    </font>
    <font>
      <b/>
      <sz val="10"/>
      <color theme="0"/>
      <name val="TimesNewRomanPSMT"/>
    </font>
    <font>
      <b/>
      <sz val="6"/>
      <color theme="0"/>
      <name val="TimesNewRomanPSMT"/>
    </font>
    <font>
      <b/>
      <sz val="18"/>
      <color theme="0"/>
      <name val="TimesNewRomanPSMT"/>
    </font>
    <font>
      <sz val="11"/>
      <color theme="0"/>
      <name val="TimesNewRomanPSMT"/>
    </font>
    <font>
      <b/>
      <sz val="11"/>
      <color theme="0"/>
      <name val="TimesNewRomanPSMT"/>
    </font>
    <font>
      <sz val="6"/>
      <color theme="0"/>
      <name val="TimesNewRomanPSMT"/>
      <family val="2"/>
    </font>
  </fonts>
  <fills count="11">
    <fill>
      <patternFill patternType="none"/>
    </fill>
    <fill>
      <patternFill patternType="gray125"/>
    </fill>
    <fill>
      <patternFill patternType="solid">
        <fgColor theme="8"/>
        <bgColor indexed="64"/>
      </patternFill>
    </fill>
    <fill>
      <patternFill patternType="solid">
        <fgColor theme="0" tint="-0.14999847407452621"/>
        <bgColor indexed="64"/>
      </patternFill>
    </fill>
    <fill>
      <patternFill patternType="solid">
        <fgColor theme="1"/>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6"/>
        <bgColor indexed="64"/>
      </patternFill>
    </fill>
    <fill>
      <patternFill patternType="solid">
        <fgColor rgb="FF92D050"/>
        <bgColor indexed="64"/>
      </patternFill>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right style="medium">
        <color indexed="64"/>
      </right>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s>
  <cellStyleXfs count="1">
    <xf numFmtId="0" fontId="0" fillId="0" borderId="0"/>
  </cellStyleXfs>
  <cellXfs count="181">
    <xf numFmtId="0" fontId="0" fillId="0" borderId="0" xfId="0"/>
    <xf numFmtId="0" fontId="4" fillId="0" borderId="1" xfId="0" applyFont="1" applyBorder="1" applyAlignment="1">
      <alignment vertical="center" wrapText="1"/>
    </xf>
    <xf numFmtId="0" fontId="7" fillId="2" borderId="1" xfId="0" applyFont="1" applyFill="1" applyBorder="1" applyAlignment="1">
      <alignment horizontal="center" vertical="center" wrapText="1"/>
    </xf>
    <xf numFmtId="0" fontId="0" fillId="2" borderId="0" xfId="0" applyFill="1"/>
    <xf numFmtId="0" fontId="9" fillId="3" borderId="1" xfId="0" applyFont="1" applyFill="1" applyBorder="1" applyAlignment="1">
      <alignment vertical="center" wrapText="1"/>
    </xf>
    <xf numFmtId="0" fontId="0" fillId="3" borderId="1" xfId="0" applyFill="1" applyBorder="1"/>
    <xf numFmtId="0" fontId="13" fillId="4" borderId="1" xfId="0" applyFont="1" applyFill="1" applyBorder="1"/>
    <xf numFmtId="0" fontId="14" fillId="4" borderId="1" xfId="0" applyFont="1" applyFill="1" applyBorder="1"/>
    <xf numFmtId="0" fontId="11" fillId="0" borderId="0" xfId="0" applyFont="1" applyAlignment="1">
      <alignment vertical="center" wrapText="1"/>
    </xf>
    <xf numFmtId="0" fontId="0" fillId="0" borderId="1" xfId="0" applyBorder="1" applyAlignment="1">
      <alignment wrapText="1"/>
    </xf>
    <xf numFmtId="0" fontId="0" fillId="4" borderId="1" xfId="0" applyFill="1" applyBorder="1" applyAlignment="1">
      <alignment wrapText="1"/>
    </xf>
    <xf numFmtId="0" fontId="4" fillId="0" borderId="0" xfId="0" applyFont="1" applyAlignment="1">
      <alignment vertical="center" wrapText="1"/>
    </xf>
    <xf numFmtId="0" fontId="11" fillId="0" borderId="1" xfId="0" applyFont="1" applyBorder="1" applyAlignment="1">
      <alignment vertical="center" wrapText="1"/>
    </xf>
    <xf numFmtId="0" fontId="16" fillId="0" borderId="1" xfId="0" applyFont="1" applyBorder="1"/>
    <xf numFmtId="0" fontId="16" fillId="0" borderId="1" xfId="0" applyFont="1" applyBorder="1" applyAlignment="1">
      <alignment wrapText="1"/>
    </xf>
    <xf numFmtId="0" fontId="15" fillId="4" borderId="9" xfId="0" applyFont="1" applyFill="1" applyBorder="1" applyAlignment="1">
      <alignment horizontal="center" vertical="center" textRotation="90" wrapText="1"/>
    </xf>
    <xf numFmtId="0" fontId="15" fillId="4" borderId="1" xfId="0" applyFont="1" applyFill="1" applyBorder="1" applyAlignment="1">
      <alignment horizontal="center" vertical="center"/>
    </xf>
    <xf numFmtId="0" fontId="16" fillId="4" borderId="1" xfId="0" applyFont="1" applyFill="1" applyBorder="1" applyAlignment="1">
      <alignment wrapText="1"/>
    </xf>
    <xf numFmtId="0" fontId="16" fillId="4" borderId="1" xfId="0" applyFont="1" applyFill="1" applyBorder="1"/>
    <xf numFmtId="0" fontId="17" fillId="2" borderId="1" xfId="0" applyFont="1" applyFill="1" applyBorder="1"/>
    <xf numFmtId="0" fontId="16" fillId="5" borderId="1" xfId="0" applyFont="1" applyFill="1" applyBorder="1"/>
    <xf numFmtId="0" fontId="16" fillId="5" borderId="1" xfId="0" applyFont="1" applyFill="1" applyBorder="1" applyAlignment="1">
      <alignment textRotation="90"/>
    </xf>
    <xf numFmtId="0" fontId="16" fillId="0" borderId="7" xfId="0" applyFont="1" applyBorder="1"/>
    <xf numFmtId="0" fontId="15" fillId="4" borderId="0" xfId="0" applyFont="1" applyFill="1" applyAlignment="1">
      <alignment horizontal="center" vertical="center"/>
    </xf>
    <xf numFmtId="0" fontId="15" fillId="0" borderId="0" xfId="0" applyFont="1" applyAlignment="1">
      <alignment horizontal="center" vertical="center"/>
    </xf>
    <xf numFmtId="0" fontId="16" fillId="0" borderId="0" xfId="0" applyFont="1" applyAlignment="1">
      <alignment wrapText="1"/>
    </xf>
    <xf numFmtId="0" fontId="16" fillId="0" borderId="0" xfId="0" applyFont="1"/>
    <xf numFmtId="0" fontId="17" fillId="2" borderId="10" xfId="0" applyFont="1" applyFill="1" applyBorder="1"/>
    <xf numFmtId="0" fontId="16" fillId="0" borderId="10" xfId="0" applyFont="1" applyBorder="1"/>
    <xf numFmtId="0" fontId="16" fillId="4" borderId="10" xfId="0" applyFont="1" applyFill="1" applyBorder="1"/>
    <xf numFmtId="0" fontId="16" fillId="5" borderId="5" xfId="0" applyFont="1" applyFill="1" applyBorder="1"/>
    <xf numFmtId="0" fontId="17" fillId="2" borderId="5" xfId="0" applyFont="1" applyFill="1" applyBorder="1"/>
    <xf numFmtId="0" fontId="16" fillId="0" borderId="5" xfId="0" applyFont="1" applyBorder="1"/>
    <xf numFmtId="0" fontId="16" fillId="4" borderId="5" xfId="0" applyFont="1" applyFill="1" applyBorder="1"/>
    <xf numFmtId="0" fontId="16" fillId="0" borderId="6" xfId="0" applyFont="1" applyBorder="1"/>
    <xf numFmtId="0" fontId="17" fillId="0" borderId="0" xfId="0" applyFont="1"/>
    <xf numFmtId="0" fontId="16" fillId="4" borderId="0" xfId="0" applyFont="1" applyFill="1"/>
    <xf numFmtId="0" fontId="17" fillId="4" borderId="0" xfId="0" applyFont="1" applyFill="1"/>
    <xf numFmtId="0" fontId="16" fillId="2" borderId="0" xfId="0" applyFont="1" applyFill="1"/>
    <xf numFmtId="0" fontId="16" fillId="2" borderId="1" xfId="0" applyFont="1" applyFill="1" applyBorder="1"/>
    <xf numFmtId="0" fontId="19" fillId="0" borderId="1" xfId="0" applyFont="1" applyBorder="1" applyAlignment="1">
      <alignment wrapText="1"/>
    </xf>
    <xf numFmtId="0" fontId="20" fillId="0" borderId="1" xfId="0" applyFont="1" applyBorder="1" applyAlignment="1">
      <alignment wrapText="1"/>
    </xf>
    <xf numFmtId="0" fontId="21" fillId="0" borderId="0" xfId="0" applyFont="1" applyAlignment="1">
      <alignment vertical="center" wrapText="1"/>
    </xf>
    <xf numFmtId="0" fontId="19" fillId="0" borderId="1" xfId="0" applyFont="1" applyBorder="1" applyAlignment="1">
      <alignment horizontal="left" vertical="top" wrapText="1"/>
    </xf>
    <xf numFmtId="0" fontId="22" fillId="0" borderId="1" xfId="0" applyFont="1" applyBorder="1" applyAlignment="1">
      <alignment wrapText="1"/>
    </xf>
    <xf numFmtId="0" fontId="22" fillId="4" borderId="1" xfId="0" applyFont="1" applyFill="1" applyBorder="1" applyAlignment="1">
      <alignment wrapText="1"/>
    </xf>
    <xf numFmtId="0" fontId="13" fillId="4" borderId="1" xfId="0" applyFont="1" applyFill="1" applyBorder="1" applyAlignment="1">
      <alignment horizontal="center" vertical="center"/>
    </xf>
    <xf numFmtId="0" fontId="13" fillId="4" borderId="1" xfId="0" applyFont="1" applyFill="1" applyBorder="1" applyAlignment="1">
      <alignment wrapText="1"/>
    </xf>
    <xf numFmtId="0" fontId="13" fillId="4" borderId="10" xfId="0" applyFont="1" applyFill="1" applyBorder="1"/>
    <xf numFmtId="0" fontId="13" fillId="4" borderId="0" xfId="0" applyFont="1" applyFill="1"/>
    <xf numFmtId="0" fontId="13" fillId="4" borderId="5" xfId="0" applyFont="1" applyFill="1" applyBorder="1"/>
    <xf numFmtId="0" fontId="17" fillId="4" borderId="1" xfId="0" applyFont="1" applyFill="1" applyBorder="1"/>
    <xf numFmtId="0" fontId="5" fillId="4" borderId="1" xfId="0" applyFont="1" applyFill="1" applyBorder="1" applyAlignment="1">
      <alignment wrapText="1"/>
    </xf>
    <xf numFmtId="0" fontId="0" fillId="0" borderId="1" xfId="0" applyBorder="1" applyAlignment="1">
      <alignment horizontal="left" vertical="top" wrapText="1"/>
    </xf>
    <xf numFmtId="0" fontId="0" fillId="0" borderId="0" xfId="0" applyAlignment="1">
      <alignment wrapText="1"/>
    </xf>
    <xf numFmtId="0" fontId="22" fillId="0" borderId="1" xfId="0" applyFont="1" applyBorder="1" applyAlignment="1">
      <alignment horizontal="left" vertical="top" wrapText="1"/>
    </xf>
    <xf numFmtId="0" fontId="13" fillId="0" borderId="0" xfId="0" applyFont="1"/>
    <xf numFmtId="0" fontId="0" fillId="4" borderId="0" xfId="0" applyFill="1"/>
    <xf numFmtId="0" fontId="24" fillId="0" borderId="1" xfId="0" applyFont="1" applyBorder="1"/>
    <xf numFmtId="0" fontId="14" fillId="4" borderId="9" xfId="0" applyFont="1" applyFill="1" applyBorder="1" applyAlignment="1">
      <alignment horizontal="center" vertical="center" textRotation="90" wrapText="1"/>
    </xf>
    <xf numFmtId="0" fontId="15" fillId="4" borderId="16" xfId="0" applyFont="1" applyFill="1" applyBorder="1" applyAlignment="1">
      <alignment horizontal="center" vertical="center" textRotation="90" wrapText="1"/>
    </xf>
    <xf numFmtId="0" fontId="0" fillId="4" borderId="11" xfId="0" applyFill="1" applyBorder="1" applyAlignment="1">
      <alignment wrapText="1"/>
    </xf>
    <xf numFmtId="0" fontId="16" fillId="4" borderId="11" xfId="0" applyFont="1" applyFill="1" applyBorder="1" applyAlignment="1">
      <alignment wrapText="1"/>
    </xf>
    <xf numFmtId="0" fontId="19" fillId="4" borderId="11" xfId="0" applyFont="1" applyFill="1" applyBorder="1" applyAlignment="1">
      <alignment wrapText="1"/>
    </xf>
    <xf numFmtId="0" fontId="0" fillId="4" borderId="1" xfId="0" applyFill="1" applyBorder="1"/>
    <xf numFmtId="0" fontId="22" fillId="0" borderId="0" xfId="0" applyFont="1"/>
    <xf numFmtId="0" fontId="0" fillId="0" borderId="1" xfId="0" applyBorder="1"/>
    <xf numFmtId="0" fontId="23" fillId="0" borderId="1" xfId="0" applyFont="1" applyBorder="1" applyAlignment="1">
      <alignment wrapText="1"/>
    </xf>
    <xf numFmtId="0" fontId="29" fillId="4" borderId="1" xfId="0" applyFont="1" applyFill="1" applyBorder="1" applyAlignment="1">
      <alignment wrapText="1"/>
    </xf>
    <xf numFmtId="0" fontId="21" fillId="0" borderId="1" xfId="0" applyFont="1" applyBorder="1" applyAlignment="1">
      <alignment vertical="center" wrapText="1"/>
    </xf>
    <xf numFmtId="0" fontId="19" fillId="4" borderId="1" xfId="0" applyFont="1" applyFill="1" applyBorder="1" applyAlignment="1">
      <alignment wrapText="1"/>
    </xf>
    <xf numFmtId="0" fontId="19" fillId="0" borderId="0" xfId="0" applyFont="1" applyAlignment="1">
      <alignment wrapText="1"/>
    </xf>
    <xf numFmtId="0" fontId="26" fillId="0" borderId="0" xfId="0" applyFont="1"/>
    <xf numFmtId="0" fontId="31" fillId="0" borderId="0" xfId="0" applyFont="1"/>
    <xf numFmtId="0" fontId="2" fillId="0" borderId="0" xfId="0" applyFont="1"/>
    <xf numFmtId="0" fontId="32" fillId="0" borderId="0" xfId="0" applyFont="1"/>
    <xf numFmtId="0" fontId="0" fillId="3" borderId="1" xfId="0" applyFill="1" applyBorder="1" applyAlignment="1">
      <alignment wrapText="1"/>
    </xf>
    <xf numFmtId="0" fontId="14" fillId="4" borderId="1" xfId="0" applyFont="1" applyFill="1" applyBorder="1" applyAlignment="1">
      <alignment wrapText="1"/>
    </xf>
    <xf numFmtId="0" fontId="13" fillId="0" borderId="1" xfId="0" applyFont="1" applyBorder="1" applyAlignment="1">
      <alignment wrapText="1"/>
    </xf>
    <xf numFmtId="0" fontId="36" fillId="0" borderId="1" xfId="0" applyFont="1" applyBorder="1" applyAlignment="1">
      <alignment wrapText="1"/>
    </xf>
    <xf numFmtId="0" fontId="20" fillId="0" borderId="1" xfId="0" applyFont="1" applyBorder="1" applyAlignment="1">
      <alignment horizontal="left" vertical="top" wrapText="1"/>
    </xf>
    <xf numFmtId="0" fontId="13" fillId="0" borderId="1" xfId="0" applyFont="1" applyBorder="1" applyAlignment="1">
      <alignment horizontal="left" vertical="top" wrapText="1"/>
    </xf>
    <xf numFmtId="0" fontId="1" fillId="0" borderId="0" xfId="0" applyFont="1"/>
    <xf numFmtId="0" fontId="25" fillId="0" borderId="1" xfId="0" applyFont="1" applyBorder="1" applyAlignment="1">
      <alignment horizontal="center" vertical="center"/>
    </xf>
    <xf numFmtId="0" fontId="3" fillId="0" borderId="1" xfId="0" applyFont="1" applyBorder="1" applyAlignment="1">
      <alignment horizontal="center" vertical="center"/>
    </xf>
    <xf numFmtId="0" fontId="0" fillId="0" borderId="1" xfId="0" applyBorder="1" applyAlignment="1">
      <alignment textRotation="90"/>
    </xf>
    <xf numFmtId="0" fontId="22" fillId="0" borderId="1" xfId="0" applyFont="1" applyBorder="1"/>
    <xf numFmtId="0" fontId="1" fillId="0" borderId="1" xfId="0" applyFont="1" applyBorder="1"/>
    <xf numFmtId="0" fontId="26" fillId="0" borderId="1" xfId="0" applyFont="1" applyBorder="1" applyAlignment="1">
      <alignment wrapText="1"/>
    </xf>
    <xf numFmtId="0" fontId="0" fillId="0" borderId="3" xfId="0" applyBorder="1" applyAlignment="1">
      <alignment textRotation="90"/>
    </xf>
    <xf numFmtId="0" fontId="0" fillId="0" borderId="29" xfId="0" applyBorder="1" applyAlignment="1">
      <alignment textRotation="90"/>
    </xf>
    <xf numFmtId="0" fontId="1" fillId="0" borderId="2" xfId="0" applyFont="1" applyBorder="1"/>
    <xf numFmtId="0" fontId="1" fillId="0" borderId="19" xfId="0" applyFont="1" applyBorder="1"/>
    <xf numFmtId="0" fontId="1" fillId="0" borderId="20" xfId="0" applyFont="1" applyBorder="1"/>
    <xf numFmtId="0" fontId="22" fillId="0" borderId="24" xfId="0" applyFont="1" applyBorder="1"/>
    <xf numFmtId="0" fontId="0" fillId="0" borderId="26" xfId="0" applyBorder="1"/>
    <xf numFmtId="0" fontId="25" fillId="0" borderId="12" xfId="0" applyFont="1" applyBorder="1" applyAlignment="1">
      <alignment horizontal="center" vertical="center"/>
    </xf>
    <xf numFmtId="0" fontId="3" fillId="0" borderId="13" xfId="0" applyFont="1" applyBorder="1" applyAlignment="1">
      <alignment horizontal="center" vertical="center"/>
    </xf>
    <xf numFmtId="0" fontId="0" fillId="0" borderId="9" xfId="0" applyBorder="1" applyAlignment="1">
      <alignment textRotation="90"/>
    </xf>
    <xf numFmtId="0" fontId="0" fillId="0" borderId="16" xfId="0" applyBorder="1" applyAlignment="1">
      <alignment textRotation="90"/>
    </xf>
    <xf numFmtId="0" fontId="0" fillId="0" borderId="14" xfId="0" applyBorder="1" applyAlignment="1">
      <alignment textRotation="90"/>
    </xf>
    <xf numFmtId="0" fontId="2" fillId="0" borderId="1" xfId="0" applyFont="1" applyBorder="1"/>
    <xf numFmtId="0" fontId="38" fillId="0" borderId="1" xfId="0" applyFont="1" applyBorder="1"/>
    <xf numFmtId="0" fontId="0" fillId="0" borderId="22" xfId="0" applyBorder="1"/>
    <xf numFmtId="0" fontId="0" fillId="0" borderId="23" xfId="0" applyBorder="1"/>
    <xf numFmtId="0" fontId="0" fillId="0" borderId="17" xfId="0" applyBorder="1"/>
    <xf numFmtId="0" fontId="0" fillId="0" borderId="27" xfId="0" applyBorder="1"/>
    <xf numFmtId="2" fontId="26" fillId="0" borderId="1" xfId="0" applyNumberFormat="1" applyFont="1" applyBorder="1"/>
    <xf numFmtId="1" fontId="26" fillId="0" borderId="1" xfId="0" applyNumberFormat="1" applyFont="1" applyBorder="1"/>
    <xf numFmtId="0" fontId="23" fillId="0" borderId="1" xfId="0" applyFont="1" applyBorder="1"/>
    <xf numFmtId="1" fontId="31" fillId="0" borderId="7" xfId="0" applyNumberFormat="1" applyFont="1" applyBorder="1"/>
    <xf numFmtId="0" fontId="13" fillId="0" borderId="1" xfId="0" applyFont="1" applyBorder="1" applyAlignment="1">
      <alignment horizontal="left"/>
    </xf>
    <xf numFmtId="0" fontId="0" fillId="6" borderId="1" xfId="0" applyFill="1" applyBorder="1" applyAlignment="1">
      <alignment textRotation="90"/>
    </xf>
    <xf numFmtId="0" fontId="22" fillId="0" borderId="1" xfId="0" applyFont="1" applyBorder="1" applyAlignment="1">
      <alignment horizontal="left"/>
    </xf>
    <xf numFmtId="0" fontId="46" fillId="4" borderId="0" xfId="0" applyFont="1" applyFill="1" applyAlignment="1">
      <alignment horizontal="center" wrapText="1"/>
    </xf>
    <xf numFmtId="0" fontId="35" fillId="0" borderId="0" xfId="0" applyFont="1" applyAlignment="1">
      <alignment wrapText="1"/>
    </xf>
    <xf numFmtId="0" fontId="39" fillId="0" borderId="0" xfId="0" applyFont="1" applyAlignment="1">
      <alignment horizontal="center" vertical="center"/>
    </xf>
    <xf numFmtId="0" fontId="40" fillId="0" borderId="0" xfId="0" applyFont="1" applyAlignment="1">
      <alignment horizontal="center" vertical="center"/>
    </xf>
    <xf numFmtId="0" fontId="14" fillId="0" borderId="0" xfId="0" applyFont="1" applyAlignment="1">
      <alignment textRotation="90"/>
    </xf>
    <xf numFmtId="0" fontId="14" fillId="0" borderId="0" xfId="0" applyFont="1"/>
    <xf numFmtId="0" fontId="15" fillId="0" borderId="0" xfId="0" applyFont="1"/>
    <xf numFmtId="0" fontId="42" fillId="0" borderId="0" xfId="0" applyFont="1"/>
    <xf numFmtId="0" fontId="15" fillId="0" borderId="0" xfId="0" applyFont="1" applyAlignment="1">
      <alignment wrapText="1"/>
    </xf>
    <xf numFmtId="0" fontId="43" fillId="0" borderId="0" xfId="0" applyFont="1" applyAlignment="1">
      <alignment wrapText="1"/>
    </xf>
    <xf numFmtId="0" fontId="41" fillId="0" borderId="0" xfId="0" applyFont="1" applyAlignment="1">
      <alignment horizontal="center"/>
    </xf>
    <xf numFmtId="0" fontId="15" fillId="0" borderId="0" xfId="0" applyFont="1" applyAlignment="1">
      <alignment horizontal="left"/>
    </xf>
    <xf numFmtId="2" fontId="43" fillId="0" borderId="0" xfId="0" applyNumberFormat="1" applyFont="1"/>
    <xf numFmtId="0" fontId="43" fillId="0" borderId="0" xfId="0" applyFont="1"/>
    <xf numFmtId="1" fontId="43" fillId="0" borderId="0" xfId="0" applyNumberFormat="1" applyFont="1"/>
    <xf numFmtId="0" fontId="44" fillId="0" borderId="0" xfId="0" applyFont="1"/>
    <xf numFmtId="0" fontId="41" fillId="0" borderId="0" xfId="0" applyFont="1"/>
    <xf numFmtId="1" fontId="45" fillId="0" borderId="0" xfId="0" applyNumberFormat="1" applyFont="1"/>
    <xf numFmtId="0" fontId="45" fillId="0" borderId="0" xfId="0" applyFont="1"/>
    <xf numFmtId="2" fontId="45" fillId="0" borderId="0" xfId="0" applyNumberFormat="1" applyFont="1"/>
    <xf numFmtId="0" fontId="21" fillId="9" borderId="0" xfId="0" applyFont="1" applyFill="1" applyAlignment="1">
      <alignment vertical="center" wrapText="1"/>
    </xf>
    <xf numFmtId="0" fontId="14" fillId="4" borderId="0" xfId="0" applyFont="1" applyFill="1"/>
    <xf numFmtId="0" fontId="14" fillId="7" borderId="0" xfId="0" applyFont="1" applyFill="1"/>
    <xf numFmtId="1" fontId="14" fillId="0" borderId="28" xfId="0" applyNumberFormat="1" applyFont="1" applyBorder="1"/>
    <xf numFmtId="0" fontId="47" fillId="0" borderId="0" xfId="0" applyFont="1"/>
    <xf numFmtId="0" fontId="48" fillId="0" borderId="0" xfId="0" applyFont="1"/>
    <xf numFmtId="1" fontId="43" fillId="0" borderId="28" xfId="0" applyNumberFormat="1" applyFont="1" applyBorder="1"/>
    <xf numFmtId="0" fontId="9" fillId="3" borderId="7" xfId="0" applyFont="1" applyFill="1" applyBorder="1" applyAlignment="1">
      <alignment horizontal="left" vertical="top" wrapText="1"/>
    </xf>
    <xf numFmtId="0" fontId="9" fillId="3" borderId="9" xfId="0" applyFont="1" applyFill="1" applyBorder="1" applyAlignment="1">
      <alignment horizontal="left" vertical="top" wrapText="1"/>
    </xf>
    <xf numFmtId="0" fontId="30" fillId="5" borderId="0" xfId="0" applyFont="1" applyFill="1" applyAlignment="1">
      <alignment horizontal="left" wrapText="1"/>
    </xf>
    <xf numFmtId="0" fontId="15" fillId="4" borderId="7" xfId="0" applyFont="1" applyFill="1" applyBorder="1" applyAlignment="1">
      <alignment horizontal="center" vertical="center" textRotation="90" wrapText="1"/>
    </xf>
    <xf numFmtId="0" fontId="15" fillId="4" borderId="8" xfId="0" applyFont="1" applyFill="1" applyBorder="1" applyAlignment="1">
      <alignment horizontal="center" vertical="center" textRotation="90" wrapText="1"/>
    </xf>
    <xf numFmtId="0" fontId="15" fillId="4" borderId="9" xfId="0" applyFont="1" applyFill="1" applyBorder="1" applyAlignment="1">
      <alignment horizontal="center" vertical="center" textRotation="90" wrapText="1"/>
    </xf>
    <xf numFmtId="0" fontId="17" fillId="2" borderId="10"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14" fillId="4" borderId="7" xfId="0" applyFont="1" applyFill="1" applyBorder="1" applyAlignment="1">
      <alignment horizontal="center" vertical="center" textRotation="90" wrapText="1"/>
    </xf>
    <xf numFmtId="0" fontId="14" fillId="4" borderId="8" xfId="0" applyFont="1" applyFill="1" applyBorder="1" applyAlignment="1">
      <alignment horizontal="center" vertical="center" textRotation="90" wrapText="1"/>
    </xf>
    <xf numFmtId="0" fontId="14" fillId="4" borderId="9" xfId="0" applyFont="1" applyFill="1" applyBorder="1" applyAlignment="1">
      <alignment horizontal="center" vertical="center" textRotation="90" wrapText="1"/>
    </xf>
    <xf numFmtId="0" fontId="17" fillId="2" borderId="5"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4" fillId="8" borderId="0" xfId="0" applyFont="1" applyFill="1" applyAlignment="1">
      <alignment horizontal="center"/>
    </xf>
    <xf numFmtId="0" fontId="15" fillId="0" borderId="0" xfId="0" applyFont="1" applyAlignment="1">
      <alignment horizontal="center"/>
    </xf>
    <xf numFmtId="0" fontId="41" fillId="0" borderId="0" xfId="0" applyFont="1" applyAlignment="1">
      <alignment horizontal="center" vertical="center"/>
    </xf>
    <xf numFmtId="0" fontId="41" fillId="0" borderId="0" xfId="0" applyFont="1" applyAlignment="1">
      <alignment horizontal="center"/>
    </xf>
    <xf numFmtId="0" fontId="22" fillId="0" borderId="21" xfId="0" applyFont="1" applyBorder="1" applyAlignment="1">
      <alignment horizontal="center"/>
    </xf>
    <xf numFmtId="0" fontId="22" fillId="0" borderId="24" xfId="0" applyFont="1" applyBorder="1" applyAlignment="1">
      <alignment horizontal="center"/>
    </xf>
    <xf numFmtId="0" fontId="22" fillId="0" borderId="25" xfId="0" applyFont="1" applyBorder="1" applyAlignment="1">
      <alignment horizontal="center"/>
    </xf>
    <xf numFmtId="0" fontId="2" fillId="0" borderId="1" xfId="0" applyFont="1" applyBorder="1" applyAlignment="1">
      <alignment horizontal="center" vertical="center"/>
    </xf>
    <xf numFmtId="0" fontId="2" fillId="0" borderId="1" xfId="0" applyFont="1" applyBorder="1" applyAlignment="1">
      <alignment horizontal="center"/>
    </xf>
    <xf numFmtId="0" fontId="22" fillId="0" borderId="1" xfId="0" applyFont="1" applyBorder="1" applyAlignment="1">
      <alignment horizontal="left"/>
    </xf>
    <xf numFmtId="0" fontId="22" fillId="0" borderId="1" xfId="0" applyFont="1" applyBorder="1" applyAlignment="1">
      <alignment horizontal="left" wrapText="1"/>
    </xf>
    <xf numFmtId="0" fontId="22" fillId="0" borderId="1" xfId="0" applyFont="1" applyBorder="1" applyAlignment="1">
      <alignment horizontal="left" vertical="top"/>
    </xf>
    <xf numFmtId="0" fontId="25" fillId="0" borderId="1" xfId="0" applyFont="1" applyBorder="1" applyAlignment="1">
      <alignment horizontal="center" vertical="center"/>
    </xf>
    <xf numFmtId="0" fontId="25" fillId="0" borderId="30" xfId="0" applyFont="1" applyBorder="1" applyAlignment="1">
      <alignment horizontal="center" vertical="center"/>
    </xf>
    <xf numFmtId="0" fontId="25" fillId="0" borderId="31" xfId="0" applyFont="1" applyBorder="1" applyAlignment="1">
      <alignment horizontal="center" vertical="center"/>
    </xf>
    <xf numFmtId="0" fontId="25" fillId="0" borderId="4" xfId="0" applyFont="1" applyBorder="1" applyAlignment="1">
      <alignment horizontal="center" vertical="center"/>
    </xf>
    <xf numFmtId="0" fontId="22" fillId="0" borderId="15" xfId="0" applyFont="1" applyBorder="1" applyAlignment="1">
      <alignment horizontal="center"/>
    </xf>
    <xf numFmtId="0" fontId="22" fillId="0" borderId="11" xfId="0" applyFont="1" applyBorder="1" applyAlignment="1">
      <alignment horizontal="center"/>
    </xf>
    <xf numFmtId="0" fontId="22" fillId="0" borderId="5" xfId="0" applyFont="1" applyBorder="1" applyAlignment="1">
      <alignment horizontal="center"/>
    </xf>
    <xf numFmtId="0" fontId="22" fillId="0" borderId="32" xfId="0" applyFont="1" applyBorder="1" applyAlignment="1">
      <alignment horizontal="center"/>
    </xf>
    <xf numFmtId="0" fontId="22" fillId="0" borderId="33" xfId="0" applyFont="1" applyBorder="1" applyAlignment="1">
      <alignment horizontal="center"/>
    </xf>
    <xf numFmtId="0" fontId="22" fillId="0" borderId="18" xfId="0" applyFont="1" applyBorder="1" applyAlignment="1">
      <alignment horizontal="center"/>
    </xf>
    <xf numFmtId="0" fontId="35" fillId="0" borderId="0" xfId="0" applyFont="1" applyAlignment="1">
      <alignment horizontal="center" wrapText="1"/>
    </xf>
    <xf numFmtId="0" fontId="46" fillId="4" borderId="0" xfId="0" applyFont="1" applyFill="1" applyAlignment="1">
      <alignment horizontal="center" wrapText="1"/>
    </xf>
    <xf numFmtId="0" fontId="49" fillId="10" borderId="1" xfId="0" applyFont="1" applyFill="1" applyBorder="1" applyAlignment="1">
      <alignment wrapText="1"/>
    </xf>
  </cellXfs>
  <cellStyles count="1">
    <cellStyle name="Normal" xfId="0" builtinId="0"/>
  </cellStyles>
  <dxfs count="1">
    <dxf>
      <fill>
        <patternFill patternType="lightUp"/>
      </fill>
      <border>
        <left style="thin">
          <color theme="1"/>
        </left>
        <right style="thin">
          <color theme="1"/>
        </right>
        <top style="thin">
          <color theme="1"/>
        </top>
        <bottom style="thin">
          <color theme="1"/>
        </bottom>
        <vertical/>
        <horizontal/>
      </border>
    </dxf>
  </dxfs>
  <tableStyles count="0" defaultTableStyle="TableStyleMedium2" defaultPivotStyle="PivotStyleLight16"/>
  <colors>
    <mruColors>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120717517343972"/>
          <c:y val="5.5175600621396301E-2"/>
          <c:w val="0.84541424867763093"/>
          <c:h val="0.81622663238523752"/>
        </c:manualLayout>
      </c:layout>
      <c:scatterChart>
        <c:scatterStyle val="lineMarker"/>
        <c:varyColors val="0"/>
        <c:ser>
          <c:idx val="0"/>
          <c:order val="0"/>
          <c:spPr>
            <a:ln w="19050" cap="rnd">
              <a:noFill/>
              <a:round/>
            </a:ln>
            <a:effectLst/>
          </c:spPr>
          <c:marker>
            <c:symbol val="circle"/>
            <c:size val="4"/>
            <c:spPr>
              <a:solidFill>
                <a:schemeClr val="tx1"/>
              </a:solidFill>
              <a:ln w="9525">
                <a:noFill/>
              </a:ln>
              <a:effectLst/>
            </c:spPr>
          </c:marker>
          <c:xVal>
            <c:numRef>
              <c:f>Scatterplots!$E$73:$DT$73</c:f>
              <c:numCache>
                <c:formatCode>0.00</c:formatCode>
                <c:ptCount val="120"/>
                <c:pt idx="0">
                  <c:v>26</c:v>
                </c:pt>
                <c:pt idx="1">
                  <c:v>26</c:v>
                </c:pt>
                <c:pt idx="2">
                  <c:v>26</c:v>
                </c:pt>
                <c:pt idx="3">
                  <c:v>26</c:v>
                </c:pt>
                <c:pt idx="4">
                  <c:v>26</c:v>
                </c:pt>
                <c:pt idx="5">
                  <c:v>26</c:v>
                </c:pt>
                <c:pt idx="6">
                  <c:v>26</c:v>
                </c:pt>
                <c:pt idx="7">
                  <c:v>26</c:v>
                </c:pt>
                <c:pt idx="8">
                  <c:v>26</c:v>
                </c:pt>
                <c:pt idx="9">
                  <c:v>26</c:v>
                </c:pt>
                <c:pt idx="10">
                  <c:v>26</c:v>
                </c:pt>
                <c:pt idx="11">
                  <c:v>26</c:v>
                </c:pt>
                <c:pt idx="12">
                  <c:v>26</c:v>
                </c:pt>
                <c:pt idx="13">
                  <c:v>26</c:v>
                </c:pt>
                <c:pt idx="14">
                  <c:v>26</c:v>
                </c:pt>
                <c:pt idx="15">
                  <c:v>26</c:v>
                </c:pt>
                <c:pt idx="16">
                  <c:v>26</c:v>
                </c:pt>
                <c:pt idx="17">
                  <c:v>26</c:v>
                </c:pt>
                <c:pt idx="18">
                  <c:v>26</c:v>
                </c:pt>
                <c:pt idx="19">
                  <c:v>26</c:v>
                </c:pt>
                <c:pt idx="20">
                  <c:v>26</c:v>
                </c:pt>
                <c:pt idx="21">
                  <c:v>26</c:v>
                </c:pt>
                <c:pt idx="22">
                  <c:v>26</c:v>
                </c:pt>
                <c:pt idx="23">
                  <c:v>26</c:v>
                </c:pt>
                <c:pt idx="24">
                  <c:v>26</c:v>
                </c:pt>
                <c:pt idx="25">
                  <c:v>26</c:v>
                </c:pt>
                <c:pt idx="26">
                  <c:v>26</c:v>
                </c:pt>
                <c:pt idx="27">
                  <c:v>26</c:v>
                </c:pt>
                <c:pt idx="28">
                  <c:v>26</c:v>
                </c:pt>
                <c:pt idx="29">
                  <c:v>26</c:v>
                </c:pt>
                <c:pt idx="30">
                  <c:v>26</c:v>
                </c:pt>
                <c:pt idx="31">
                  <c:v>26</c:v>
                </c:pt>
                <c:pt idx="32">
                  <c:v>26</c:v>
                </c:pt>
                <c:pt idx="33">
                  <c:v>26</c:v>
                </c:pt>
                <c:pt idx="34">
                  <c:v>26</c:v>
                </c:pt>
                <c:pt idx="35">
                  <c:v>26</c:v>
                </c:pt>
                <c:pt idx="36">
                  <c:v>26</c:v>
                </c:pt>
                <c:pt idx="37">
                  <c:v>26</c:v>
                </c:pt>
                <c:pt idx="38">
                  <c:v>26</c:v>
                </c:pt>
                <c:pt idx="39">
                  <c:v>26</c:v>
                </c:pt>
                <c:pt idx="40">
                  <c:v>26</c:v>
                </c:pt>
                <c:pt idx="41">
                  <c:v>26</c:v>
                </c:pt>
                <c:pt idx="42">
                  <c:v>26</c:v>
                </c:pt>
                <c:pt idx="43">
                  <c:v>26</c:v>
                </c:pt>
                <c:pt idx="44">
                  <c:v>26</c:v>
                </c:pt>
                <c:pt idx="45">
                  <c:v>26</c:v>
                </c:pt>
                <c:pt idx="46">
                  <c:v>26</c:v>
                </c:pt>
                <c:pt idx="47">
                  <c:v>26</c:v>
                </c:pt>
                <c:pt idx="48">
                  <c:v>26</c:v>
                </c:pt>
                <c:pt idx="49">
                  <c:v>26</c:v>
                </c:pt>
                <c:pt idx="50">
                  <c:v>26</c:v>
                </c:pt>
                <c:pt idx="51">
                  <c:v>26</c:v>
                </c:pt>
                <c:pt idx="52">
                  <c:v>26</c:v>
                </c:pt>
                <c:pt idx="53">
                  <c:v>26</c:v>
                </c:pt>
                <c:pt idx="54">
                  <c:v>26</c:v>
                </c:pt>
                <c:pt idx="55">
                  <c:v>26</c:v>
                </c:pt>
                <c:pt idx="56">
                  <c:v>26</c:v>
                </c:pt>
                <c:pt idx="57">
                  <c:v>26</c:v>
                </c:pt>
                <c:pt idx="58">
                  <c:v>26</c:v>
                </c:pt>
                <c:pt idx="59">
                  <c:v>26</c:v>
                </c:pt>
                <c:pt idx="60">
                  <c:v>26</c:v>
                </c:pt>
                <c:pt idx="61">
                  <c:v>26</c:v>
                </c:pt>
                <c:pt idx="62">
                  <c:v>26</c:v>
                </c:pt>
                <c:pt idx="63">
                  <c:v>26</c:v>
                </c:pt>
                <c:pt idx="64">
                  <c:v>26</c:v>
                </c:pt>
                <c:pt idx="65">
                  <c:v>26</c:v>
                </c:pt>
                <c:pt idx="66">
                  <c:v>26</c:v>
                </c:pt>
                <c:pt idx="67">
                  <c:v>26</c:v>
                </c:pt>
                <c:pt idx="68">
                  <c:v>26</c:v>
                </c:pt>
                <c:pt idx="69">
                  <c:v>26</c:v>
                </c:pt>
                <c:pt idx="70">
                  <c:v>26</c:v>
                </c:pt>
                <c:pt idx="71">
                  <c:v>26</c:v>
                </c:pt>
                <c:pt idx="72">
                  <c:v>26</c:v>
                </c:pt>
                <c:pt idx="73">
                  <c:v>26</c:v>
                </c:pt>
                <c:pt idx="74">
                  <c:v>26</c:v>
                </c:pt>
                <c:pt idx="75">
                  <c:v>26</c:v>
                </c:pt>
                <c:pt idx="76">
                  <c:v>26</c:v>
                </c:pt>
                <c:pt idx="77">
                  <c:v>26</c:v>
                </c:pt>
                <c:pt idx="78">
                  <c:v>26</c:v>
                </c:pt>
                <c:pt idx="79">
                  <c:v>26</c:v>
                </c:pt>
                <c:pt idx="80">
                  <c:v>26</c:v>
                </c:pt>
                <c:pt idx="81">
                  <c:v>26</c:v>
                </c:pt>
                <c:pt idx="82">
                  <c:v>26</c:v>
                </c:pt>
                <c:pt idx="83">
                  <c:v>26</c:v>
                </c:pt>
                <c:pt idx="84">
                  <c:v>26</c:v>
                </c:pt>
                <c:pt idx="85">
                  <c:v>26</c:v>
                </c:pt>
                <c:pt idx="86">
                  <c:v>26</c:v>
                </c:pt>
                <c:pt idx="87">
                  <c:v>26</c:v>
                </c:pt>
                <c:pt idx="88">
                  <c:v>26</c:v>
                </c:pt>
                <c:pt idx="89">
                  <c:v>26</c:v>
                </c:pt>
                <c:pt idx="90">
                  <c:v>26</c:v>
                </c:pt>
                <c:pt idx="91">
                  <c:v>26</c:v>
                </c:pt>
                <c:pt idx="92">
                  <c:v>26</c:v>
                </c:pt>
                <c:pt idx="93">
                  <c:v>26</c:v>
                </c:pt>
                <c:pt idx="94">
                  <c:v>26</c:v>
                </c:pt>
                <c:pt idx="95">
                  <c:v>26</c:v>
                </c:pt>
                <c:pt idx="96">
                  <c:v>26</c:v>
                </c:pt>
                <c:pt idx="97">
                  <c:v>26</c:v>
                </c:pt>
                <c:pt idx="98">
                  <c:v>26</c:v>
                </c:pt>
                <c:pt idx="99">
                  <c:v>26</c:v>
                </c:pt>
                <c:pt idx="100">
                  <c:v>26</c:v>
                </c:pt>
                <c:pt idx="101">
                  <c:v>26</c:v>
                </c:pt>
                <c:pt idx="102">
                  <c:v>26</c:v>
                </c:pt>
                <c:pt idx="103">
                  <c:v>26</c:v>
                </c:pt>
                <c:pt idx="104">
                  <c:v>26</c:v>
                </c:pt>
                <c:pt idx="105">
                  <c:v>26</c:v>
                </c:pt>
                <c:pt idx="106">
                  <c:v>26</c:v>
                </c:pt>
                <c:pt idx="107">
                  <c:v>26</c:v>
                </c:pt>
                <c:pt idx="108">
                  <c:v>26</c:v>
                </c:pt>
                <c:pt idx="109">
                  <c:v>26</c:v>
                </c:pt>
                <c:pt idx="110">
                  <c:v>26</c:v>
                </c:pt>
                <c:pt idx="111">
                  <c:v>26</c:v>
                </c:pt>
                <c:pt idx="112">
                  <c:v>26</c:v>
                </c:pt>
                <c:pt idx="113">
                  <c:v>26</c:v>
                </c:pt>
                <c:pt idx="114">
                  <c:v>26</c:v>
                </c:pt>
                <c:pt idx="115">
                  <c:v>26</c:v>
                </c:pt>
                <c:pt idx="116">
                  <c:v>26</c:v>
                </c:pt>
                <c:pt idx="117">
                  <c:v>26</c:v>
                </c:pt>
                <c:pt idx="118">
                  <c:v>26</c:v>
                </c:pt>
                <c:pt idx="119">
                  <c:v>26</c:v>
                </c:pt>
              </c:numCache>
            </c:numRef>
          </c:xVal>
          <c:yVal>
            <c:numRef>
              <c:f>Scatterplots!$E$71:$DT$71</c:f>
              <c:numCache>
                <c:formatCode>0.00</c:formatCode>
                <c:ptCount val="120"/>
                <c:pt idx="0">
                  <c:v>-0.37824010228367066</c:v>
                </c:pt>
                <c:pt idx="1">
                  <c:v>-0.30518928111558852</c:v>
                </c:pt>
                <c:pt idx="2">
                  <c:v>0.46253015848813928</c:v>
                </c:pt>
                <c:pt idx="3">
                  <c:v>5.3271162052272669E-2</c:v>
                </c:pt>
                <c:pt idx="4">
                  <c:v>-0.20767510451303883</c:v>
                </c:pt>
                <c:pt idx="5">
                  <c:v>-7.1164469124066265E-2</c:v>
                </c:pt>
                <c:pt idx="6">
                  <c:v>0.35568902628160581</c:v>
                </c:pt>
                <c:pt idx="7">
                  <c:v>0.39417971354756742</c:v>
                </c:pt>
                <c:pt idx="8">
                  <c:v>-0.1004320779973662</c:v>
                </c:pt>
                <c:pt idx="9">
                  <c:v>0.12521618794984901</c:v>
                </c:pt>
                <c:pt idx="10">
                  <c:v>-0.47908973393720522</c:v>
                </c:pt>
                <c:pt idx="11">
                  <c:v>-1.591588146451739E-2</c:v>
                </c:pt>
                <c:pt idx="12">
                  <c:v>-0.40845050364106661</c:v>
                </c:pt>
                <c:pt idx="13">
                  <c:v>-0.33274732722947942</c:v>
                </c:pt>
                <c:pt idx="14">
                  <c:v>-0.17029107914487973</c:v>
                </c:pt>
                <c:pt idx="15">
                  <c:v>-0.44541142050741378</c:v>
                </c:pt>
                <c:pt idx="16">
                  <c:v>-6.7229957442672905E-2</c:v>
                </c:pt>
                <c:pt idx="17">
                  <c:v>-0.34249380180918831</c:v>
                </c:pt>
                <c:pt idx="18">
                  <c:v>-4.4106769525125933E-2</c:v>
                </c:pt>
                <c:pt idx="19">
                  <c:v>-0.16828658291996945</c:v>
                </c:pt>
                <c:pt idx="20">
                  <c:v>-0.41811683837313196</c:v>
                </c:pt>
                <c:pt idx="21">
                  <c:v>0.23157833809221295</c:v>
                </c:pt>
                <c:pt idx="22">
                  <c:v>-0.11931619769125001</c:v>
                </c:pt>
                <c:pt idx="23">
                  <c:v>-8.5367049369487247E-2</c:v>
                </c:pt>
                <c:pt idx="24">
                  <c:v>-0.42302352270187782</c:v>
                </c:pt>
                <c:pt idx="25">
                  <c:v>0.26025493149305434</c:v>
                </c:pt>
                <c:pt idx="26">
                  <c:v>0.37004279000346396</c:v>
                </c:pt>
                <c:pt idx="27">
                  <c:v>-1.9049756688497177E-2</c:v>
                </c:pt>
                <c:pt idx="28">
                  <c:v>1.245937206564518E-3</c:v>
                </c:pt>
                <c:pt idx="29">
                  <c:v>-0.23011237336959844</c:v>
                </c:pt>
                <c:pt idx="30">
                  <c:v>-0.15265337399984169</c:v>
                </c:pt>
                <c:pt idx="31">
                  <c:v>-0.44385475677624164</c:v>
                </c:pt>
                <c:pt idx="32">
                  <c:v>0.20890114949453997</c:v>
                </c:pt>
                <c:pt idx="33">
                  <c:v>0.26461024673366795</c:v>
                </c:pt>
                <c:pt idx="34">
                  <c:v>0.18102035718672926</c:v>
                </c:pt>
                <c:pt idx="35">
                  <c:v>-0.14882441196505014</c:v>
                </c:pt>
                <c:pt idx="36">
                  <c:v>-0.14882441196505014</c:v>
                </c:pt>
                <c:pt idx="37">
                  <c:v>-0.14882441196505014</c:v>
                </c:pt>
                <c:pt idx="38">
                  <c:v>-0.14882441196505014</c:v>
                </c:pt>
                <c:pt idx="39">
                  <c:v>-0.14882441196505014</c:v>
                </c:pt>
                <c:pt idx="40">
                  <c:v>-0.14882441196505014</c:v>
                </c:pt>
                <c:pt idx="41">
                  <c:v>-0.14882441196505014</c:v>
                </c:pt>
                <c:pt idx="42">
                  <c:v>-0.14882441196505014</c:v>
                </c:pt>
                <c:pt idx="43">
                  <c:v>-0.14882441196505014</c:v>
                </c:pt>
                <c:pt idx="44">
                  <c:v>-0.14882441196505014</c:v>
                </c:pt>
                <c:pt idx="45">
                  <c:v>-0.14882441196505014</c:v>
                </c:pt>
                <c:pt idx="46">
                  <c:v>-0.14882441196505014</c:v>
                </c:pt>
                <c:pt idx="47">
                  <c:v>-0.14882441196505014</c:v>
                </c:pt>
                <c:pt idx="48">
                  <c:v>-0.14882441196505014</c:v>
                </c:pt>
                <c:pt idx="49">
                  <c:v>-0.14882441196505014</c:v>
                </c:pt>
                <c:pt idx="50">
                  <c:v>-0.14882441196505014</c:v>
                </c:pt>
                <c:pt idx="51">
                  <c:v>-0.14882441196505014</c:v>
                </c:pt>
                <c:pt idx="52">
                  <c:v>-0.14882441196505014</c:v>
                </c:pt>
                <c:pt idx="53">
                  <c:v>-0.14882441196505014</c:v>
                </c:pt>
                <c:pt idx="54">
                  <c:v>-0.14882441196505014</c:v>
                </c:pt>
                <c:pt idx="55">
                  <c:v>-0.14882441196505014</c:v>
                </c:pt>
                <c:pt idx="56">
                  <c:v>-0.14882441196505014</c:v>
                </c:pt>
                <c:pt idx="57">
                  <c:v>-0.14882441196505014</c:v>
                </c:pt>
                <c:pt idx="58">
                  <c:v>-0.14882441196505014</c:v>
                </c:pt>
                <c:pt idx="59">
                  <c:v>-0.14882441196505014</c:v>
                </c:pt>
                <c:pt idx="60">
                  <c:v>-0.14882441196505014</c:v>
                </c:pt>
                <c:pt idx="61">
                  <c:v>-0.14882441196505014</c:v>
                </c:pt>
                <c:pt idx="62">
                  <c:v>-0.14882441196505014</c:v>
                </c:pt>
                <c:pt idx="63">
                  <c:v>-0.14882441196505014</c:v>
                </c:pt>
                <c:pt idx="64">
                  <c:v>-0.14882441196505014</c:v>
                </c:pt>
                <c:pt idx="65">
                  <c:v>-0.14882441196505014</c:v>
                </c:pt>
                <c:pt idx="66">
                  <c:v>-0.14882441196505014</c:v>
                </c:pt>
                <c:pt idx="67">
                  <c:v>-0.14882441196505014</c:v>
                </c:pt>
                <c:pt idx="68">
                  <c:v>-0.14882441196505014</c:v>
                </c:pt>
                <c:pt idx="69">
                  <c:v>-0.14882441196505014</c:v>
                </c:pt>
                <c:pt idx="70">
                  <c:v>-0.14882441196505014</c:v>
                </c:pt>
                <c:pt idx="71">
                  <c:v>-0.14882441196505014</c:v>
                </c:pt>
                <c:pt idx="72">
                  <c:v>-0.14882441196505014</c:v>
                </c:pt>
                <c:pt idx="73">
                  <c:v>-0.14882441196505014</c:v>
                </c:pt>
                <c:pt idx="74">
                  <c:v>-0.14882441196505014</c:v>
                </c:pt>
                <c:pt idx="75">
                  <c:v>-0.14882441196505014</c:v>
                </c:pt>
                <c:pt idx="76">
                  <c:v>-0.14882441196505014</c:v>
                </c:pt>
                <c:pt idx="77">
                  <c:v>-0.14882441196505014</c:v>
                </c:pt>
                <c:pt idx="78">
                  <c:v>-0.14882441196505014</c:v>
                </c:pt>
                <c:pt idx="79">
                  <c:v>-0.14882441196505014</c:v>
                </c:pt>
                <c:pt idx="80">
                  <c:v>-0.14882441196505014</c:v>
                </c:pt>
                <c:pt idx="81">
                  <c:v>-0.14882441196505014</c:v>
                </c:pt>
                <c:pt idx="82">
                  <c:v>-0.14882441196505014</c:v>
                </c:pt>
                <c:pt idx="83">
                  <c:v>-0.14882441196505014</c:v>
                </c:pt>
                <c:pt idx="84">
                  <c:v>-0.14882441196505014</c:v>
                </c:pt>
                <c:pt idx="85">
                  <c:v>-0.14882441196505014</c:v>
                </c:pt>
                <c:pt idx="86">
                  <c:v>-0.14882441196505014</c:v>
                </c:pt>
                <c:pt idx="87">
                  <c:v>-0.14882441196505014</c:v>
                </c:pt>
                <c:pt idx="88">
                  <c:v>-0.14882441196505014</c:v>
                </c:pt>
                <c:pt idx="89">
                  <c:v>-0.14882441196505014</c:v>
                </c:pt>
                <c:pt idx="90">
                  <c:v>-0.14882441196505014</c:v>
                </c:pt>
                <c:pt idx="91">
                  <c:v>-0.14882441196505014</c:v>
                </c:pt>
                <c:pt idx="92">
                  <c:v>-0.14882441196505014</c:v>
                </c:pt>
                <c:pt idx="93">
                  <c:v>-0.14882441196505014</c:v>
                </c:pt>
                <c:pt idx="94">
                  <c:v>-0.14882441196505014</c:v>
                </c:pt>
                <c:pt idx="95">
                  <c:v>-0.14882441196505014</c:v>
                </c:pt>
                <c:pt idx="96">
                  <c:v>-0.14882441196505014</c:v>
                </c:pt>
                <c:pt idx="97">
                  <c:v>-0.14882441196505014</c:v>
                </c:pt>
                <c:pt idx="98">
                  <c:v>-0.14882441196505014</c:v>
                </c:pt>
                <c:pt idx="99">
                  <c:v>-0.14882441196505014</c:v>
                </c:pt>
                <c:pt idx="100">
                  <c:v>-0.14882441196505014</c:v>
                </c:pt>
                <c:pt idx="101">
                  <c:v>-0.14882441196505014</c:v>
                </c:pt>
                <c:pt idx="102">
                  <c:v>-0.14882441196505014</c:v>
                </c:pt>
                <c:pt idx="103">
                  <c:v>-0.14882441196505014</c:v>
                </c:pt>
                <c:pt idx="104">
                  <c:v>-0.14882441196505014</c:v>
                </c:pt>
                <c:pt idx="105">
                  <c:v>-0.14882441196505014</c:v>
                </c:pt>
                <c:pt idx="106">
                  <c:v>-0.14882441196505014</c:v>
                </c:pt>
                <c:pt idx="107">
                  <c:v>-0.14882441196505014</c:v>
                </c:pt>
                <c:pt idx="108">
                  <c:v>-0.14882441196505014</c:v>
                </c:pt>
                <c:pt idx="109">
                  <c:v>-0.14882441196505014</c:v>
                </c:pt>
                <c:pt idx="110">
                  <c:v>-0.14882441196505014</c:v>
                </c:pt>
                <c:pt idx="111">
                  <c:v>-0.14882441196505014</c:v>
                </c:pt>
                <c:pt idx="112">
                  <c:v>-0.14882441196505014</c:v>
                </c:pt>
                <c:pt idx="113">
                  <c:v>-0.14882441196505014</c:v>
                </c:pt>
                <c:pt idx="114">
                  <c:v>-0.14882441196505014</c:v>
                </c:pt>
                <c:pt idx="115">
                  <c:v>-0.14882441196505014</c:v>
                </c:pt>
                <c:pt idx="116">
                  <c:v>-0.14882441196505014</c:v>
                </c:pt>
                <c:pt idx="117">
                  <c:v>-0.14882441196505014</c:v>
                </c:pt>
                <c:pt idx="118">
                  <c:v>-0.14882441196505014</c:v>
                </c:pt>
                <c:pt idx="119">
                  <c:v>-0.14882441196505014</c:v>
                </c:pt>
              </c:numCache>
            </c:numRef>
          </c:yVal>
          <c:smooth val="0"/>
          <c:extLst>
            <c:ext xmlns:c16="http://schemas.microsoft.com/office/drawing/2014/chart" uri="{C3380CC4-5D6E-409C-BE32-E72D297353CC}">
              <c16:uniqueId val="{00000000-99DF-1846-964A-E69DD1E56191}"/>
            </c:ext>
          </c:extLst>
        </c:ser>
        <c:dLbls>
          <c:showLegendKey val="0"/>
          <c:showVal val="0"/>
          <c:showCatName val="0"/>
          <c:showSerName val="0"/>
          <c:showPercent val="0"/>
          <c:showBubbleSize val="0"/>
        </c:dLbls>
        <c:axId val="1137084416"/>
        <c:axId val="1210044032"/>
      </c:scatterChart>
      <c:valAx>
        <c:axId val="1137084416"/>
        <c:scaling>
          <c:orientation val="minMax"/>
          <c:max val="15"/>
          <c:min val="0"/>
        </c:scaling>
        <c:delete val="0"/>
        <c:axPos val="b"/>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1210044032"/>
        <c:crossesAt val="-0.5"/>
        <c:crossBetween val="midCat"/>
        <c:majorUnit val="1"/>
      </c:valAx>
      <c:valAx>
        <c:axId val="1210044032"/>
        <c:scaling>
          <c:orientation val="minMax"/>
          <c:max val="4.5"/>
          <c:min val="-0.5"/>
        </c:scaling>
        <c:delete val="0"/>
        <c:axPos val="l"/>
        <c:numFmt formatCode="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137084416"/>
        <c:crosses val="autoZero"/>
        <c:crossBetween val="midCat"/>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758354429594117"/>
          <c:y val="3.8633892294128641E-2"/>
          <c:w val="0.82333982024675545"/>
          <c:h val="0.83104630116596911"/>
        </c:manualLayout>
      </c:layout>
      <c:scatterChart>
        <c:scatterStyle val="lineMarker"/>
        <c:varyColors val="0"/>
        <c:ser>
          <c:idx val="0"/>
          <c:order val="0"/>
          <c:spPr>
            <a:ln w="19050" cap="rnd">
              <a:noFill/>
              <a:round/>
            </a:ln>
            <a:effectLst/>
          </c:spPr>
          <c:marker>
            <c:symbol val="circle"/>
            <c:size val="4"/>
            <c:spPr>
              <a:solidFill>
                <a:schemeClr val="tx1"/>
              </a:solidFill>
              <a:ln w="9525">
                <a:solidFill>
                  <a:schemeClr val="tx1"/>
                </a:solidFill>
              </a:ln>
              <a:effectLst/>
            </c:spPr>
          </c:marker>
          <c:xVal>
            <c:numRef>
              <c:f>Scatterplots!$E$72:$DT$72</c:f>
              <c:numCache>
                <c:formatCode>0.00</c:formatCode>
                <c:ptCount val="120"/>
                <c:pt idx="0">
                  <c:v>26</c:v>
                </c:pt>
                <c:pt idx="1">
                  <c:v>26</c:v>
                </c:pt>
                <c:pt idx="2">
                  <c:v>26</c:v>
                </c:pt>
                <c:pt idx="3">
                  <c:v>26</c:v>
                </c:pt>
                <c:pt idx="4">
                  <c:v>26</c:v>
                </c:pt>
                <c:pt idx="5">
                  <c:v>26</c:v>
                </c:pt>
                <c:pt idx="6">
                  <c:v>26</c:v>
                </c:pt>
                <c:pt idx="7">
                  <c:v>26</c:v>
                </c:pt>
                <c:pt idx="8">
                  <c:v>26</c:v>
                </c:pt>
                <c:pt idx="9">
                  <c:v>26</c:v>
                </c:pt>
                <c:pt idx="10">
                  <c:v>26</c:v>
                </c:pt>
                <c:pt idx="11">
                  <c:v>26</c:v>
                </c:pt>
                <c:pt idx="12">
                  <c:v>26</c:v>
                </c:pt>
                <c:pt idx="13">
                  <c:v>26</c:v>
                </c:pt>
                <c:pt idx="14">
                  <c:v>26</c:v>
                </c:pt>
                <c:pt idx="15">
                  <c:v>26</c:v>
                </c:pt>
                <c:pt idx="16">
                  <c:v>26</c:v>
                </c:pt>
                <c:pt idx="17">
                  <c:v>26</c:v>
                </c:pt>
                <c:pt idx="18">
                  <c:v>26</c:v>
                </c:pt>
                <c:pt idx="19">
                  <c:v>26</c:v>
                </c:pt>
                <c:pt idx="20">
                  <c:v>26</c:v>
                </c:pt>
                <c:pt idx="21">
                  <c:v>26</c:v>
                </c:pt>
                <c:pt idx="22">
                  <c:v>26</c:v>
                </c:pt>
                <c:pt idx="23">
                  <c:v>26</c:v>
                </c:pt>
                <c:pt idx="24">
                  <c:v>26</c:v>
                </c:pt>
                <c:pt idx="25">
                  <c:v>26</c:v>
                </c:pt>
                <c:pt idx="26">
                  <c:v>26</c:v>
                </c:pt>
                <c:pt idx="27">
                  <c:v>26</c:v>
                </c:pt>
                <c:pt idx="28">
                  <c:v>26</c:v>
                </c:pt>
                <c:pt idx="29">
                  <c:v>26</c:v>
                </c:pt>
                <c:pt idx="30">
                  <c:v>26</c:v>
                </c:pt>
                <c:pt idx="31">
                  <c:v>26</c:v>
                </c:pt>
                <c:pt idx="32">
                  <c:v>26</c:v>
                </c:pt>
                <c:pt idx="33">
                  <c:v>26</c:v>
                </c:pt>
                <c:pt idx="34">
                  <c:v>26</c:v>
                </c:pt>
                <c:pt idx="35">
                  <c:v>26</c:v>
                </c:pt>
                <c:pt idx="36">
                  <c:v>26</c:v>
                </c:pt>
                <c:pt idx="37">
                  <c:v>26</c:v>
                </c:pt>
                <c:pt idx="38">
                  <c:v>26</c:v>
                </c:pt>
                <c:pt idx="39">
                  <c:v>26</c:v>
                </c:pt>
                <c:pt idx="40">
                  <c:v>26</c:v>
                </c:pt>
                <c:pt idx="41">
                  <c:v>26</c:v>
                </c:pt>
                <c:pt idx="42">
                  <c:v>26</c:v>
                </c:pt>
                <c:pt idx="43">
                  <c:v>26</c:v>
                </c:pt>
                <c:pt idx="44">
                  <c:v>26</c:v>
                </c:pt>
                <c:pt idx="45">
                  <c:v>26</c:v>
                </c:pt>
                <c:pt idx="46">
                  <c:v>26</c:v>
                </c:pt>
                <c:pt idx="47">
                  <c:v>26</c:v>
                </c:pt>
                <c:pt idx="48">
                  <c:v>26</c:v>
                </c:pt>
                <c:pt idx="49">
                  <c:v>26</c:v>
                </c:pt>
                <c:pt idx="50">
                  <c:v>26</c:v>
                </c:pt>
                <c:pt idx="51">
                  <c:v>26</c:v>
                </c:pt>
                <c:pt idx="52">
                  <c:v>26</c:v>
                </c:pt>
                <c:pt idx="53">
                  <c:v>26</c:v>
                </c:pt>
                <c:pt idx="54">
                  <c:v>26</c:v>
                </c:pt>
                <c:pt idx="55">
                  <c:v>26</c:v>
                </c:pt>
                <c:pt idx="56">
                  <c:v>26</c:v>
                </c:pt>
                <c:pt idx="57">
                  <c:v>26</c:v>
                </c:pt>
                <c:pt idx="58">
                  <c:v>26</c:v>
                </c:pt>
                <c:pt idx="59">
                  <c:v>26</c:v>
                </c:pt>
                <c:pt idx="60">
                  <c:v>26</c:v>
                </c:pt>
                <c:pt idx="61">
                  <c:v>26</c:v>
                </c:pt>
                <c:pt idx="62">
                  <c:v>26</c:v>
                </c:pt>
                <c:pt idx="63">
                  <c:v>26</c:v>
                </c:pt>
                <c:pt idx="64">
                  <c:v>26</c:v>
                </c:pt>
                <c:pt idx="65">
                  <c:v>26</c:v>
                </c:pt>
                <c:pt idx="66">
                  <c:v>26</c:v>
                </c:pt>
                <c:pt idx="67">
                  <c:v>26</c:v>
                </c:pt>
                <c:pt idx="68">
                  <c:v>26</c:v>
                </c:pt>
                <c:pt idx="69">
                  <c:v>26</c:v>
                </c:pt>
                <c:pt idx="70">
                  <c:v>26</c:v>
                </c:pt>
                <c:pt idx="71">
                  <c:v>26</c:v>
                </c:pt>
                <c:pt idx="72">
                  <c:v>26</c:v>
                </c:pt>
                <c:pt idx="73">
                  <c:v>26</c:v>
                </c:pt>
                <c:pt idx="74">
                  <c:v>26</c:v>
                </c:pt>
                <c:pt idx="75">
                  <c:v>26</c:v>
                </c:pt>
                <c:pt idx="76">
                  <c:v>26</c:v>
                </c:pt>
                <c:pt idx="77">
                  <c:v>26</c:v>
                </c:pt>
                <c:pt idx="78">
                  <c:v>26</c:v>
                </c:pt>
                <c:pt idx="79">
                  <c:v>26</c:v>
                </c:pt>
                <c:pt idx="80">
                  <c:v>26</c:v>
                </c:pt>
                <c:pt idx="81">
                  <c:v>26</c:v>
                </c:pt>
                <c:pt idx="82">
                  <c:v>26</c:v>
                </c:pt>
                <c:pt idx="83">
                  <c:v>26</c:v>
                </c:pt>
                <c:pt idx="84">
                  <c:v>26</c:v>
                </c:pt>
                <c:pt idx="85">
                  <c:v>26</c:v>
                </c:pt>
                <c:pt idx="86">
                  <c:v>26</c:v>
                </c:pt>
                <c:pt idx="87">
                  <c:v>26</c:v>
                </c:pt>
                <c:pt idx="88">
                  <c:v>26</c:v>
                </c:pt>
                <c:pt idx="89">
                  <c:v>26</c:v>
                </c:pt>
                <c:pt idx="90">
                  <c:v>26</c:v>
                </c:pt>
                <c:pt idx="91">
                  <c:v>26</c:v>
                </c:pt>
                <c:pt idx="92">
                  <c:v>26</c:v>
                </c:pt>
                <c:pt idx="93">
                  <c:v>26</c:v>
                </c:pt>
                <c:pt idx="94">
                  <c:v>26</c:v>
                </c:pt>
                <c:pt idx="95">
                  <c:v>26</c:v>
                </c:pt>
                <c:pt idx="96">
                  <c:v>26</c:v>
                </c:pt>
                <c:pt idx="97">
                  <c:v>26</c:v>
                </c:pt>
                <c:pt idx="98">
                  <c:v>26</c:v>
                </c:pt>
                <c:pt idx="99">
                  <c:v>26</c:v>
                </c:pt>
                <c:pt idx="100">
                  <c:v>26</c:v>
                </c:pt>
                <c:pt idx="101">
                  <c:v>26</c:v>
                </c:pt>
                <c:pt idx="102">
                  <c:v>26</c:v>
                </c:pt>
                <c:pt idx="103">
                  <c:v>26</c:v>
                </c:pt>
                <c:pt idx="104">
                  <c:v>26</c:v>
                </c:pt>
                <c:pt idx="105">
                  <c:v>26</c:v>
                </c:pt>
                <c:pt idx="106">
                  <c:v>26</c:v>
                </c:pt>
                <c:pt idx="107">
                  <c:v>26</c:v>
                </c:pt>
                <c:pt idx="108">
                  <c:v>26</c:v>
                </c:pt>
                <c:pt idx="109">
                  <c:v>26</c:v>
                </c:pt>
                <c:pt idx="110">
                  <c:v>26</c:v>
                </c:pt>
                <c:pt idx="111">
                  <c:v>26</c:v>
                </c:pt>
                <c:pt idx="112">
                  <c:v>26</c:v>
                </c:pt>
                <c:pt idx="113">
                  <c:v>26</c:v>
                </c:pt>
                <c:pt idx="114">
                  <c:v>26</c:v>
                </c:pt>
                <c:pt idx="115">
                  <c:v>26</c:v>
                </c:pt>
                <c:pt idx="116">
                  <c:v>26</c:v>
                </c:pt>
                <c:pt idx="117">
                  <c:v>26</c:v>
                </c:pt>
                <c:pt idx="118">
                  <c:v>26</c:v>
                </c:pt>
                <c:pt idx="119">
                  <c:v>26</c:v>
                </c:pt>
              </c:numCache>
            </c:numRef>
          </c:xVal>
          <c:yVal>
            <c:numRef>
              <c:f>Scatterplots!$E$70:$DT$70</c:f>
              <c:numCache>
                <c:formatCode>0.00</c:formatCode>
                <c:ptCount val="1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numCache>
            </c:numRef>
          </c:yVal>
          <c:smooth val="0"/>
          <c:extLst>
            <c:ext xmlns:c16="http://schemas.microsoft.com/office/drawing/2014/chart" uri="{C3380CC4-5D6E-409C-BE32-E72D297353CC}">
              <c16:uniqueId val="{00000000-B6F3-A74A-B3C7-603C9880C370}"/>
            </c:ext>
          </c:extLst>
        </c:ser>
        <c:dLbls>
          <c:showLegendKey val="0"/>
          <c:showVal val="0"/>
          <c:showCatName val="0"/>
          <c:showSerName val="0"/>
          <c:showPercent val="0"/>
          <c:showBubbleSize val="0"/>
        </c:dLbls>
        <c:axId val="2054452175"/>
        <c:axId val="2054702031"/>
      </c:scatterChart>
      <c:valAx>
        <c:axId val="2054452175"/>
        <c:scaling>
          <c:orientation val="minMax"/>
          <c:max val="15"/>
          <c:min val="0"/>
        </c:scaling>
        <c:delete val="0"/>
        <c:axPos val="b"/>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2054702031"/>
        <c:crossesAt val="-0.5"/>
        <c:crossBetween val="midCat"/>
        <c:majorUnit val="1"/>
      </c:valAx>
      <c:valAx>
        <c:axId val="2054702031"/>
        <c:scaling>
          <c:orientation val="minMax"/>
          <c:max val="4.5"/>
          <c:min val="-0.5"/>
        </c:scaling>
        <c:delete val="0"/>
        <c:axPos val="l"/>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54452175"/>
        <c:crosses val="autoZero"/>
        <c:crossBetween val="midCat"/>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758354429594117"/>
          <c:y val="3.8633892294128641E-2"/>
          <c:w val="0.82333982024675545"/>
          <c:h val="0.79718111852149409"/>
        </c:manualLayout>
      </c:layout>
      <c:scatterChart>
        <c:scatterStyle val="lineMarker"/>
        <c:varyColors val="0"/>
        <c:ser>
          <c:idx val="0"/>
          <c:order val="0"/>
          <c:spPr>
            <a:ln w="19050" cap="rnd">
              <a:noFill/>
              <a:round/>
            </a:ln>
            <a:effectLst/>
          </c:spPr>
          <c:marker>
            <c:symbol val="circle"/>
            <c:size val="4"/>
            <c:spPr>
              <a:solidFill>
                <a:schemeClr val="tx1"/>
              </a:solidFill>
              <a:ln w="9525">
                <a:solidFill>
                  <a:schemeClr val="tx1"/>
                </a:solidFill>
              </a:ln>
              <a:effectLst/>
            </c:spPr>
          </c:marker>
          <c:xVal>
            <c:numRef>
              <c:f>Scatterplots!$E$79:$DT$79</c:f>
              <c:numCache>
                <c:formatCode>0</c:formatCode>
                <c:ptCount val="120"/>
                <c:pt idx="0">
                  <c:v>99</c:v>
                </c:pt>
                <c:pt idx="1">
                  <c:v>99</c:v>
                </c:pt>
                <c:pt idx="2">
                  <c:v>99</c:v>
                </c:pt>
                <c:pt idx="3">
                  <c:v>99</c:v>
                </c:pt>
                <c:pt idx="4">
                  <c:v>99</c:v>
                </c:pt>
                <c:pt idx="5">
                  <c:v>99</c:v>
                </c:pt>
                <c:pt idx="6">
                  <c:v>99</c:v>
                </c:pt>
                <c:pt idx="7">
                  <c:v>99</c:v>
                </c:pt>
                <c:pt idx="8">
                  <c:v>99</c:v>
                </c:pt>
                <c:pt idx="9">
                  <c:v>99</c:v>
                </c:pt>
                <c:pt idx="10">
                  <c:v>99</c:v>
                </c:pt>
                <c:pt idx="11">
                  <c:v>99</c:v>
                </c:pt>
                <c:pt idx="12">
                  <c:v>99</c:v>
                </c:pt>
                <c:pt idx="13">
                  <c:v>99</c:v>
                </c:pt>
                <c:pt idx="14">
                  <c:v>99</c:v>
                </c:pt>
                <c:pt idx="15">
                  <c:v>99</c:v>
                </c:pt>
                <c:pt idx="16">
                  <c:v>99</c:v>
                </c:pt>
                <c:pt idx="17">
                  <c:v>99</c:v>
                </c:pt>
                <c:pt idx="18">
                  <c:v>99</c:v>
                </c:pt>
                <c:pt idx="19">
                  <c:v>99</c:v>
                </c:pt>
                <c:pt idx="20">
                  <c:v>99</c:v>
                </c:pt>
                <c:pt idx="21">
                  <c:v>99</c:v>
                </c:pt>
                <c:pt idx="22">
                  <c:v>99</c:v>
                </c:pt>
                <c:pt idx="23">
                  <c:v>99</c:v>
                </c:pt>
                <c:pt idx="24">
                  <c:v>99</c:v>
                </c:pt>
                <c:pt idx="25">
                  <c:v>99</c:v>
                </c:pt>
                <c:pt idx="26">
                  <c:v>99</c:v>
                </c:pt>
                <c:pt idx="27">
                  <c:v>99</c:v>
                </c:pt>
                <c:pt idx="28">
                  <c:v>99</c:v>
                </c:pt>
                <c:pt idx="29">
                  <c:v>99</c:v>
                </c:pt>
                <c:pt idx="30">
                  <c:v>99</c:v>
                </c:pt>
                <c:pt idx="31">
                  <c:v>99</c:v>
                </c:pt>
                <c:pt idx="32">
                  <c:v>99</c:v>
                </c:pt>
                <c:pt idx="33">
                  <c:v>99</c:v>
                </c:pt>
                <c:pt idx="34">
                  <c:v>99</c:v>
                </c:pt>
                <c:pt idx="35">
                  <c:v>99</c:v>
                </c:pt>
                <c:pt idx="36">
                  <c:v>99</c:v>
                </c:pt>
                <c:pt idx="37">
                  <c:v>99</c:v>
                </c:pt>
                <c:pt idx="38">
                  <c:v>99</c:v>
                </c:pt>
                <c:pt idx="39">
                  <c:v>99</c:v>
                </c:pt>
                <c:pt idx="40">
                  <c:v>99</c:v>
                </c:pt>
                <c:pt idx="41">
                  <c:v>99</c:v>
                </c:pt>
                <c:pt idx="42">
                  <c:v>99</c:v>
                </c:pt>
                <c:pt idx="43">
                  <c:v>99</c:v>
                </c:pt>
                <c:pt idx="44">
                  <c:v>99</c:v>
                </c:pt>
                <c:pt idx="45">
                  <c:v>99</c:v>
                </c:pt>
                <c:pt idx="46">
                  <c:v>99</c:v>
                </c:pt>
                <c:pt idx="47">
                  <c:v>99</c:v>
                </c:pt>
                <c:pt idx="48">
                  <c:v>99</c:v>
                </c:pt>
                <c:pt idx="49">
                  <c:v>99</c:v>
                </c:pt>
                <c:pt idx="50">
                  <c:v>99</c:v>
                </c:pt>
                <c:pt idx="51">
                  <c:v>99</c:v>
                </c:pt>
                <c:pt idx="52">
                  <c:v>99</c:v>
                </c:pt>
                <c:pt idx="53">
                  <c:v>99</c:v>
                </c:pt>
                <c:pt idx="54">
                  <c:v>99</c:v>
                </c:pt>
                <c:pt idx="55">
                  <c:v>99</c:v>
                </c:pt>
                <c:pt idx="56">
                  <c:v>99</c:v>
                </c:pt>
                <c:pt idx="57">
                  <c:v>99</c:v>
                </c:pt>
                <c:pt idx="58">
                  <c:v>99</c:v>
                </c:pt>
                <c:pt idx="59">
                  <c:v>99</c:v>
                </c:pt>
                <c:pt idx="60">
                  <c:v>99</c:v>
                </c:pt>
                <c:pt idx="61">
                  <c:v>99</c:v>
                </c:pt>
                <c:pt idx="62">
                  <c:v>99</c:v>
                </c:pt>
                <c:pt idx="63">
                  <c:v>99</c:v>
                </c:pt>
                <c:pt idx="64">
                  <c:v>99</c:v>
                </c:pt>
                <c:pt idx="65">
                  <c:v>99</c:v>
                </c:pt>
                <c:pt idx="66">
                  <c:v>99</c:v>
                </c:pt>
                <c:pt idx="67">
                  <c:v>99</c:v>
                </c:pt>
                <c:pt idx="68">
                  <c:v>99</c:v>
                </c:pt>
                <c:pt idx="69">
                  <c:v>99</c:v>
                </c:pt>
                <c:pt idx="70">
                  <c:v>99</c:v>
                </c:pt>
                <c:pt idx="71">
                  <c:v>99</c:v>
                </c:pt>
                <c:pt idx="72">
                  <c:v>99</c:v>
                </c:pt>
                <c:pt idx="73">
                  <c:v>99</c:v>
                </c:pt>
                <c:pt idx="74">
                  <c:v>99</c:v>
                </c:pt>
                <c:pt idx="75">
                  <c:v>99</c:v>
                </c:pt>
                <c:pt idx="76">
                  <c:v>99</c:v>
                </c:pt>
                <c:pt idx="77">
                  <c:v>99</c:v>
                </c:pt>
                <c:pt idx="78">
                  <c:v>99</c:v>
                </c:pt>
                <c:pt idx="79">
                  <c:v>99</c:v>
                </c:pt>
                <c:pt idx="80">
                  <c:v>99</c:v>
                </c:pt>
                <c:pt idx="81">
                  <c:v>99</c:v>
                </c:pt>
                <c:pt idx="82">
                  <c:v>99</c:v>
                </c:pt>
                <c:pt idx="83">
                  <c:v>99</c:v>
                </c:pt>
                <c:pt idx="84">
                  <c:v>99</c:v>
                </c:pt>
                <c:pt idx="85">
                  <c:v>99</c:v>
                </c:pt>
                <c:pt idx="86">
                  <c:v>99</c:v>
                </c:pt>
                <c:pt idx="87">
                  <c:v>99</c:v>
                </c:pt>
                <c:pt idx="88">
                  <c:v>99</c:v>
                </c:pt>
                <c:pt idx="89">
                  <c:v>99</c:v>
                </c:pt>
                <c:pt idx="90">
                  <c:v>99</c:v>
                </c:pt>
                <c:pt idx="91">
                  <c:v>99</c:v>
                </c:pt>
                <c:pt idx="92">
                  <c:v>99</c:v>
                </c:pt>
                <c:pt idx="93">
                  <c:v>99</c:v>
                </c:pt>
                <c:pt idx="94">
                  <c:v>99</c:v>
                </c:pt>
                <c:pt idx="95">
                  <c:v>99</c:v>
                </c:pt>
                <c:pt idx="96">
                  <c:v>99</c:v>
                </c:pt>
                <c:pt idx="97">
                  <c:v>99</c:v>
                </c:pt>
                <c:pt idx="98">
                  <c:v>99</c:v>
                </c:pt>
                <c:pt idx="99">
                  <c:v>99</c:v>
                </c:pt>
                <c:pt idx="100">
                  <c:v>99</c:v>
                </c:pt>
                <c:pt idx="101">
                  <c:v>99</c:v>
                </c:pt>
                <c:pt idx="102">
                  <c:v>99</c:v>
                </c:pt>
                <c:pt idx="103">
                  <c:v>99</c:v>
                </c:pt>
                <c:pt idx="104">
                  <c:v>99</c:v>
                </c:pt>
                <c:pt idx="105">
                  <c:v>99</c:v>
                </c:pt>
                <c:pt idx="106">
                  <c:v>99</c:v>
                </c:pt>
                <c:pt idx="107">
                  <c:v>99</c:v>
                </c:pt>
                <c:pt idx="108">
                  <c:v>99</c:v>
                </c:pt>
                <c:pt idx="109">
                  <c:v>99</c:v>
                </c:pt>
                <c:pt idx="110">
                  <c:v>99</c:v>
                </c:pt>
                <c:pt idx="111">
                  <c:v>99</c:v>
                </c:pt>
                <c:pt idx="112">
                  <c:v>99</c:v>
                </c:pt>
                <c:pt idx="113">
                  <c:v>99</c:v>
                </c:pt>
                <c:pt idx="114">
                  <c:v>99</c:v>
                </c:pt>
                <c:pt idx="115">
                  <c:v>99</c:v>
                </c:pt>
                <c:pt idx="116">
                  <c:v>99</c:v>
                </c:pt>
                <c:pt idx="117">
                  <c:v>99</c:v>
                </c:pt>
                <c:pt idx="118">
                  <c:v>99</c:v>
                </c:pt>
                <c:pt idx="119">
                  <c:v>99</c:v>
                </c:pt>
              </c:numCache>
            </c:numRef>
          </c:xVal>
          <c:yVal>
            <c:numRef>
              <c:f>Scatterplots!$E$85:$DT$85</c:f>
              <c:numCache>
                <c:formatCode>0</c:formatCode>
                <c:ptCount val="1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numCache>
            </c:numRef>
          </c:yVal>
          <c:smooth val="0"/>
          <c:extLst>
            <c:ext xmlns:c16="http://schemas.microsoft.com/office/drawing/2014/chart" uri="{C3380CC4-5D6E-409C-BE32-E72D297353CC}">
              <c16:uniqueId val="{00000000-A25E-4C4B-8D1D-DEF059E4C13B}"/>
            </c:ext>
          </c:extLst>
        </c:ser>
        <c:dLbls>
          <c:showLegendKey val="0"/>
          <c:showVal val="0"/>
          <c:showCatName val="0"/>
          <c:showSerName val="0"/>
          <c:showPercent val="0"/>
          <c:showBubbleSize val="0"/>
        </c:dLbls>
        <c:axId val="2054452175"/>
        <c:axId val="2054702031"/>
      </c:scatterChart>
      <c:valAx>
        <c:axId val="2054452175"/>
        <c:scaling>
          <c:orientation val="minMax"/>
          <c:max val="4.5"/>
          <c:min val="0.5"/>
        </c:scaling>
        <c:delete val="0"/>
        <c:axPos val="b"/>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54702031"/>
        <c:crossesAt val="-0.5"/>
        <c:crossBetween val="midCat"/>
      </c:valAx>
      <c:valAx>
        <c:axId val="2054702031"/>
        <c:scaling>
          <c:orientation val="minMax"/>
          <c:max val="4.5"/>
          <c:min val="-0.5"/>
        </c:scaling>
        <c:delete val="0"/>
        <c:axPos val="l"/>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54452175"/>
        <c:crossesAt val="0.5"/>
        <c:crossBetween val="midCat"/>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06806025592096"/>
          <c:y val="3.8633892294128641E-2"/>
          <c:w val="0.8402428843464439"/>
          <c:h val="0.79347634258452082"/>
        </c:manualLayout>
      </c:layout>
      <c:scatterChart>
        <c:scatterStyle val="lineMarker"/>
        <c:varyColors val="0"/>
        <c:ser>
          <c:idx val="0"/>
          <c:order val="0"/>
          <c:spPr>
            <a:ln w="19050" cap="rnd">
              <a:noFill/>
              <a:round/>
            </a:ln>
            <a:effectLst/>
          </c:spPr>
          <c:marker>
            <c:symbol val="circle"/>
            <c:size val="4"/>
            <c:spPr>
              <a:solidFill>
                <a:schemeClr val="tx1"/>
              </a:solidFill>
              <a:ln w="9525">
                <a:solidFill>
                  <a:schemeClr val="tx1"/>
                </a:solidFill>
              </a:ln>
              <a:effectLst/>
            </c:spPr>
          </c:marker>
          <c:xVal>
            <c:numRef>
              <c:f>Scatterplots!$E$91:$DT$91</c:f>
              <c:numCache>
                <c:formatCode>0</c:formatCode>
                <c:ptCount val="120"/>
                <c:pt idx="0">
                  <c:v>99</c:v>
                </c:pt>
                <c:pt idx="1">
                  <c:v>99</c:v>
                </c:pt>
                <c:pt idx="2">
                  <c:v>99</c:v>
                </c:pt>
                <c:pt idx="3">
                  <c:v>99</c:v>
                </c:pt>
                <c:pt idx="4">
                  <c:v>99</c:v>
                </c:pt>
                <c:pt idx="5">
                  <c:v>99</c:v>
                </c:pt>
                <c:pt idx="6">
                  <c:v>99</c:v>
                </c:pt>
                <c:pt idx="7">
                  <c:v>99</c:v>
                </c:pt>
                <c:pt idx="8">
                  <c:v>99</c:v>
                </c:pt>
                <c:pt idx="9">
                  <c:v>99</c:v>
                </c:pt>
                <c:pt idx="10">
                  <c:v>99</c:v>
                </c:pt>
                <c:pt idx="11">
                  <c:v>99</c:v>
                </c:pt>
                <c:pt idx="12">
                  <c:v>99</c:v>
                </c:pt>
                <c:pt idx="13">
                  <c:v>99</c:v>
                </c:pt>
                <c:pt idx="14">
                  <c:v>99</c:v>
                </c:pt>
                <c:pt idx="15">
                  <c:v>99</c:v>
                </c:pt>
                <c:pt idx="16">
                  <c:v>99</c:v>
                </c:pt>
                <c:pt idx="17">
                  <c:v>99</c:v>
                </c:pt>
                <c:pt idx="18">
                  <c:v>99</c:v>
                </c:pt>
                <c:pt idx="19">
                  <c:v>99</c:v>
                </c:pt>
                <c:pt idx="20">
                  <c:v>99</c:v>
                </c:pt>
                <c:pt idx="21">
                  <c:v>99</c:v>
                </c:pt>
                <c:pt idx="22">
                  <c:v>99</c:v>
                </c:pt>
                <c:pt idx="23">
                  <c:v>99</c:v>
                </c:pt>
                <c:pt idx="24">
                  <c:v>99</c:v>
                </c:pt>
                <c:pt idx="25">
                  <c:v>99</c:v>
                </c:pt>
                <c:pt idx="26">
                  <c:v>99</c:v>
                </c:pt>
                <c:pt idx="27">
                  <c:v>99</c:v>
                </c:pt>
                <c:pt idx="28">
                  <c:v>99</c:v>
                </c:pt>
                <c:pt idx="29">
                  <c:v>99</c:v>
                </c:pt>
                <c:pt idx="30">
                  <c:v>99</c:v>
                </c:pt>
                <c:pt idx="31">
                  <c:v>99</c:v>
                </c:pt>
                <c:pt idx="32">
                  <c:v>99</c:v>
                </c:pt>
                <c:pt idx="33">
                  <c:v>99</c:v>
                </c:pt>
                <c:pt idx="34">
                  <c:v>99</c:v>
                </c:pt>
                <c:pt idx="35">
                  <c:v>99</c:v>
                </c:pt>
                <c:pt idx="36">
                  <c:v>99</c:v>
                </c:pt>
                <c:pt idx="37">
                  <c:v>99</c:v>
                </c:pt>
                <c:pt idx="38">
                  <c:v>99</c:v>
                </c:pt>
                <c:pt idx="39">
                  <c:v>99</c:v>
                </c:pt>
                <c:pt idx="40">
                  <c:v>99</c:v>
                </c:pt>
                <c:pt idx="41">
                  <c:v>99</c:v>
                </c:pt>
                <c:pt idx="42">
                  <c:v>99</c:v>
                </c:pt>
                <c:pt idx="43">
                  <c:v>99</c:v>
                </c:pt>
                <c:pt idx="44">
                  <c:v>99</c:v>
                </c:pt>
                <c:pt idx="45">
                  <c:v>99</c:v>
                </c:pt>
                <c:pt idx="46">
                  <c:v>99</c:v>
                </c:pt>
                <c:pt idx="47">
                  <c:v>99</c:v>
                </c:pt>
                <c:pt idx="48">
                  <c:v>99</c:v>
                </c:pt>
                <c:pt idx="49">
                  <c:v>99</c:v>
                </c:pt>
                <c:pt idx="50">
                  <c:v>99</c:v>
                </c:pt>
                <c:pt idx="51">
                  <c:v>99</c:v>
                </c:pt>
                <c:pt idx="52">
                  <c:v>99</c:v>
                </c:pt>
                <c:pt idx="53">
                  <c:v>99</c:v>
                </c:pt>
                <c:pt idx="54">
                  <c:v>99</c:v>
                </c:pt>
                <c:pt idx="55">
                  <c:v>99</c:v>
                </c:pt>
                <c:pt idx="56">
                  <c:v>99</c:v>
                </c:pt>
                <c:pt idx="57">
                  <c:v>99</c:v>
                </c:pt>
                <c:pt idx="58">
                  <c:v>99</c:v>
                </c:pt>
                <c:pt idx="59">
                  <c:v>99</c:v>
                </c:pt>
                <c:pt idx="60">
                  <c:v>99</c:v>
                </c:pt>
                <c:pt idx="61">
                  <c:v>99</c:v>
                </c:pt>
                <c:pt idx="62">
                  <c:v>99</c:v>
                </c:pt>
                <c:pt idx="63">
                  <c:v>99</c:v>
                </c:pt>
                <c:pt idx="64">
                  <c:v>99</c:v>
                </c:pt>
                <c:pt idx="65">
                  <c:v>99</c:v>
                </c:pt>
                <c:pt idx="66">
                  <c:v>99</c:v>
                </c:pt>
                <c:pt idx="67">
                  <c:v>99</c:v>
                </c:pt>
                <c:pt idx="68">
                  <c:v>99</c:v>
                </c:pt>
                <c:pt idx="69">
                  <c:v>99</c:v>
                </c:pt>
                <c:pt idx="70">
                  <c:v>99</c:v>
                </c:pt>
                <c:pt idx="71">
                  <c:v>99</c:v>
                </c:pt>
                <c:pt idx="72">
                  <c:v>99</c:v>
                </c:pt>
                <c:pt idx="73">
                  <c:v>99</c:v>
                </c:pt>
                <c:pt idx="74">
                  <c:v>99</c:v>
                </c:pt>
                <c:pt idx="75">
                  <c:v>99</c:v>
                </c:pt>
                <c:pt idx="76">
                  <c:v>99</c:v>
                </c:pt>
                <c:pt idx="77">
                  <c:v>99</c:v>
                </c:pt>
                <c:pt idx="78">
                  <c:v>99</c:v>
                </c:pt>
                <c:pt idx="79">
                  <c:v>99</c:v>
                </c:pt>
                <c:pt idx="80">
                  <c:v>99</c:v>
                </c:pt>
                <c:pt idx="81">
                  <c:v>99</c:v>
                </c:pt>
                <c:pt idx="82">
                  <c:v>99</c:v>
                </c:pt>
                <c:pt idx="83">
                  <c:v>99</c:v>
                </c:pt>
                <c:pt idx="84">
                  <c:v>99</c:v>
                </c:pt>
                <c:pt idx="85">
                  <c:v>99</c:v>
                </c:pt>
                <c:pt idx="86">
                  <c:v>99</c:v>
                </c:pt>
                <c:pt idx="87">
                  <c:v>99</c:v>
                </c:pt>
                <c:pt idx="88">
                  <c:v>99</c:v>
                </c:pt>
                <c:pt idx="89">
                  <c:v>99</c:v>
                </c:pt>
                <c:pt idx="90">
                  <c:v>99</c:v>
                </c:pt>
                <c:pt idx="91">
                  <c:v>99</c:v>
                </c:pt>
                <c:pt idx="92">
                  <c:v>99</c:v>
                </c:pt>
                <c:pt idx="93">
                  <c:v>99</c:v>
                </c:pt>
                <c:pt idx="94">
                  <c:v>99</c:v>
                </c:pt>
                <c:pt idx="95">
                  <c:v>99</c:v>
                </c:pt>
                <c:pt idx="96">
                  <c:v>99</c:v>
                </c:pt>
                <c:pt idx="97">
                  <c:v>99</c:v>
                </c:pt>
                <c:pt idx="98">
                  <c:v>99</c:v>
                </c:pt>
                <c:pt idx="99">
                  <c:v>99</c:v>
                </c:pt>
                <c:pt idx="100">
                  <c:v>99</c:v>
                </c:pt>
                <c:pt idx="101">
                  <c:v>99</c:v>
                </c:pt>
                <c:pt idx="102">
                  <c:v>99</c:v>
                </c:pt>
                <c:pt idx="103">
                  <c:v>99</c:v>
                </c:pt>
                <c:pt idx="104">
                  <c:v>99</c:v>
                </c:pt>
                <c:pt idx="105">
                  <c:v>99</c:v>
                </c:pt>
                <c:pt idx="106">
                  <c:v>99</c:v>
                </c:pt>
                <c:pt idx="107">
                  <c:v>99</c:v>
                </c:pt>
                <c:pt idx="108">
                  <c:v>99</c:v>
                </c:pt>
                <c:pt idx="109">
                  <c:v>99</c:v>
                </c:pt>
                <c:pt idx="110">
                  <c:v>99</c:v>
                </c:pt>
                <c:pt idx="111">
                  <c:v>99</c:v>
                </c:pt>
                <c:pt idx="112">
                  <c:v>99</c:v>
                </c:pt>
                <c:pt idx="113">
                  <c:v>99</c:v>
                </c:pt>
                <c:pt idx="114">
                  <c:v>99</c:v>
                </c:pt>
                <c:pt idx="115">
                  <c:v>99</c:v>
                </c:pt>
                <c:pt idx="116">
                  <c:v>99</c:v>
                </c:pt>
                <c:pt idx="117">
                  <c:v>99</c:v>
                </c:pt>
                <c:pt idx="118">
                  <c:v>99</c:v>
                </c:pt>
                <c:pt idx="119">
                  <c:v>99</c:v>
                </c:pt>
              </c:numCache>
            </c:numRef>
          </c:xVal>
          <c:yVal>
            <c:numRef>
              <c:f>Scatterplots!$E$97:$DT$97</c:f>
              <c:numCache>
                <c:formatCode>0</c:formatCode>
                <c:ptCount val="1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numCache>
            </c:numRef>
          </c:yVal>
          <c:smooth val="0"/>
          <c:extLst>
            <c:ext xmlns:c16="http://schemas.microsoft.com/office/drawing/2014/chart" uri="{C3380CC4-5D6E-409C-BE32-E72D297353CC}">
              <c16:uniqueId val="{00000000-24F6-0149-B826-A52D10325162}"/>
            </c:ext>
          </c:extLst>
        </c:ser>
        <c:dLbls>
          <c:showLegendKey val="0"/>
          <c:showVal val="0"/>
          <c:showCatName val="0"/>
          <c:showSerName val="0"/>
          <c:showPercent val="0"/>
          <c:showBubbleSize val="0"/>
        </c:dLbls>
        <c:axId val="2054452175"/>
        <c:axId val="2054702031"/>
      </c:scatterChart>
      <c:valAx>
        <c:axId val="2054452175"/>
        <c:scaling>
          <c:orientation val="minMax"/>
          <c:max val="4.5"/>
          <c:min val="0.5"/>
        </c:scaling>
        <c:delete val="0"/>
        <c:axPos val="b"/>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2054702031"/>
        <c:crossesAt val="-0.5"/>
        <c:crossBetween val="midCat"/>
        <c:majorUnit val="0.5"/>
      </c:valAx>
      <c:valAx>
        <c:axId val="2054702031"/>
        <c:scaling>
          <c:orientation val="minMax"/>
          <c:max val="4.5"/>
          <c:min val="-0.5"/>
        </c:scaling>
        <c:delete val="0"/>
        <c:axPos val="l"/>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54452175"/>
        <c:crosses val="autoZero"/>
        <c:crossBetween val="midCat"/>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758354429594117"/>
          <c:y val="3.8633892294128641E-2"/>
          <c:w val="0.82333982024675545"/>
          <c:h val="0.79718111852149409"/>
        </c:manualLayout>
      </c:layout>
      <c:scatterChart>
        <c:scatterStyle val="lineMarker"/>
        <c:varyColors val="0"/>
        <c:ser>
          <c:idx val="0"/>
          <c:order val="0"/>
          <c:spPr>
            <a:ln w="25400" cap="rnd">
              <a:noFill/>
              <a:round/>
            </a:ln>
            <a:effectLst/>
          </c:spPr>
          <c:marker>
            <c:symbol val="circle"/>
            <c:size val="4"/>
            <c:spPr>
              <a:solidFill>
                <a:schemeClr val="tx1"/>
              </a:solidFill>
              <a:ln w="9525">
                <a:solidFill>
                  <a:schemeClr val="tx1"/>
                </a:solidFill>
              </a:ln>
              <a:effectLst/>
            </c:spPr>
          </c:marker>
          <c:xVal>
            <c:numRef>
              <c:f>Scatterplots!$E$100:$DT$100</c:f>
              <c:numCache>
                <c:formatCode>0.00</c:formatCode>
                <c:ptCount val="120"/>
                <c:pt idx="0">
                  <c:v>98.93</c:v>
                </c:pt>
                <c:pt idx="1">
                  <c:v>98.72</c:v>
                </c:pt>
                <c:pt idx="2">
                  <c:v>98.77</c:v>
                </c:pt>
                <c:pt idx="3">
                  <c:v>99.11</c:v>
                </c:pt>
                <c:pt idx="4">
                  <c:v>98.93</c:v>
                </c:pt>
                <c:pt idx="5">
                  <c:v>99.06</c:v>
                </c:pt>
                <c:pt idx="6">
                  <c:v>99.17</c:v>
                </c:pt>
                <c:pt idx="7">
                  <c:v>99.28</c:v>
                </c:pt>
                <c:pt idx="8">
                  <c:v>98.86</c:v>
                </c:pt>
                <c:pt idx="9">
                  <c:v>99.26</c:v>
                </c:pt>
                <c:pt idx="10">
                  <c:v>99.08</c:v>
                </c:pt>
                <c:pt idx="11">
                  <c:v>98.83</c:v>
                </c:pt>
                <c:pt idx="12">
                  <c:v>98.73</c:v>
                </c:pt>
                <c:pt idx="13">
                  <c:v>98.72</c:v>
                </c:pt>
                <c:pt idx="14">
                  <c:v>99.27</c:v>
                </c:pt>
                <c:pt idx="15">
                  <c:v>99.28</c:v>
                </c:pt>
                <c:pt idx="16">
                  <c:v>98.87</c:v>
                </c:pt>
                <c:pt idx="17">
                  <c:v>98.89</c:v>
                </c:pt>
                <c:pt idx="18">
                  <c:v>98.83</c:v>
                </c:pt>
                <c:pt idx="19">
                  <c:v>99</c:v>
                </c:pt>
                <c:pt idx="20">
                  <c:v>99.18</c:v>
                </c:pt>
                <c:pt idx="21">
                  <c:v>99.09</c:v>
                </c:pt>
                <c:pt idx="22">
                  <c:v>99.15</c:v>
                </c:pt>
                <c:pt idx="23">
                  <c:v>98.72</c:v>
                </c:pt>
                <c:pt idx="24">
                  <c:v>99.03</c:v>
                </c:pt>
                <c:pt idx="25">
                  <c:v>98.76</c:v>
                </c:pt>
                <c:pt idx="26">
                  <c:v>98.84</c:v>
                </c:pt>
                <c:pt idx="27">
                  <c:v>99.07</c:v>
                </c:pt>
                <c:pt idx="28">
                  <c:v>98.88</c:v>
                </c:pt>
                <c:pt idx="29">
                  <c:v>99.19</c:v>
                </c:pt>
                <c:pt idx="30">
                  <c:v>98.74</c:v>
                </c:pt>
                <c:pt idx="31">
                  <c:v>98.98</c:v>
                </c:pt>
                <c:pt idx="32">
                  <c:v>98.79</c:v>
                </c:pt>
                <c:pt idx="33">
                  <c:v>99.27</c:v>
                </c:pt>
                <c:pt idx="34">
                  <c:v>98.74</c:v>
                </c:pt>
                <c:pt idx="35">
                  <c:v>99.2</c:v>
                </c:pt>
                <c:pt idx="36">
                  <c:v>99.23</c:v>
                </c:pt>
                <c:pt idx="37">
                  <c:v>99.3</c:v>
                </c:pt>
                <c:pt idx="38">
                  <c:v>98.96</c:v>
                </c:pt>
                <c:pt idx="39">
                  <c:v>99.1</c:v>
                </c:pt>
                <c:pt idx="40">
                  <c:v>98.81</c:v>
                </c:pt>
                <c:pt idx="41">
                  <c:v>99.05</c:v>
                </c:pt>
                <c:pt idx="42">
                  <c:v>99.11</c:v>
                </c:pt>
                <c:pt idx="43">
                  <c:v>99.17</c:v>
                </c:pt>
                <c:pt idx="44">
                  <c:v>99.29</c:v>
                </c:pt>
                <c:pt idx="45">
                  <c:v>98.87</c:v>
                </c:pt>
                <c:pt idx="46">
                  <c:v>99.07</c:v>
                </c:pt>
                <c:pt idx="47">
                  <c:v>98.72</c:v>
                </c:pt>
                <c:pt idx="48">
                  <c:v>99.3</c:v>
                </c:pt>
                <c:pt idx="49">
                  <c:v>99.3</c:v>
                </c:pt>
                <c:pt idx="50">
                  <c:v>99.27</c:v>
                </c:pt>
                <c:pt idx="51">
                  <c:v>99</c:v>
                </c:pt>
                <c:pt idx="52">
                  <c:v>98.85</c:v>
                </c:pt>
                <c:pt idx="53">
                  <c:v>99.08</c:v>
                </c:pt>
                <c:pt idx="54">
                  <c:v>98.94</c:v>
                </c:pt>
                <c:pt idx="55">
                  <c:v>98.79</c:v>
                </c:pt>
                <c:pt idx="56">
                  <c:v>98.86</c:v>
                </c:pt>
                <c:pt idx="57">
                  <c:v>99.17</c:v>
                </c:pt>
                <c:pt idx="58">
                  <c:v>99.21</c:v>
                </c:pt>
                <c:pt idx="59">
                  <c:v>99.1</c:v>
                </c:pt>
                <c:pt idx="60">
                  <c:v>98.8</c:v>
                </c:pt>
                <c:pt idx="61">
                  <c:v>99.27</c:v>
                </c:pt>
                <c:pt idx="62">
                  <c:v>99.06</c:v>
                </c:pt>
                <c:pt idx="63">
                  <c:v>98.77</c:v>
                </c:pt>
                <c:pt idx="64">
                  <c:v>99.26</c:v>
                </c:pt>
                <c:pt idx="65">
                  <c:v>98.93</c:v>
                </c:pt>
                <c:pt idx="66">
                  <c:v>99.2</c:v>
                </c:pt>
                <c:pt idx="67">
                  <c:v>98.81</c:v>
                </c:pt>
                <c:pt idx="68">
                  <c:v>99.07</c:v>
                </c:pt>
                <c:pt idx="69">
                  <c:v>99.16</c:v>
                </c:pt>
                <c:pt idx="70">
                  <c:v>98.76</c:v>
                </c:pt>
                <c:pt idx="71">
                  <c:v>98.73</c:v>
                </c:pt>
                <c:pt idx="72">
                  <c:v>98.83</c:v>
                </c:pt>
                <c:pt idx="73">
                  <c:v>98.97</c:v>
                </c:pt>
                <c:pt idx="74">
                  <c:v>99.07</c:v>
                </c:pt>
                <c:pt idx="75">
                  <c:v>98.76</c:v>
                </c:pt>
                <c:pt idx="76">
                  <c:v>99.02</c:v>
                </c:pt>
                <c:pt idx="77">
                  <c:v>98.99</c:v>
                </c:pt>
                <c:pt idx="78">
                  <c:v>99.07</c:v>
                </c:pt>
                <c:pt idx="79">
                  <c:v>99.27</c:v>
                </c:pt>
                <c:pt idx="80">
                  <c:v>98.85</c:v>
                </c:pt>
                <c:pt idx="81">
                  <c:v>99.03</c:v>
                </c:pt>
                <c:pt idx="82">
                  <c:v>99.07</c:v>
                </c:pt>
                <c:pt idx="83">
                  <c:v>98.95</c:v>
                </c:pt>
                <c:pt idx="84">
                  <c:v>98.82</c:v>
                </c:pt>
                <c:pt idx="85">
                  <c:v>98.91</c:v>
                </c:pt>
                <c:pt idx="86">
                  <c:v>99.19</c:v>
                </c:pt>
                <c:pt idx="87">
                  <c:v>98.97</c:v>
                </c:pt>
                <c:pt idx="88">
                  <c:v>98.74</c:v>
                </c:pt>
                <c:pt idx="89">
                  <c:v>99.28</c:v>
                </c:pt>
                <c:pt idx="90">
                  <c:v>99.21</c:v>
                </c:pt>
                <c:pt idx="91">
                  <c:v>98.75</c:v>
                </c:pt>
                <c:pt idx="92">
                  <c:v>99.14</c:v>
                </c:pt>
                <c:pt idx="93">
                  <c:v>98.88</c:v>
                </c:pt>
                <c:pt idx="94">
                  <c:v>98.86</c:v>
                </c:pt>
                <c:pt idx="95">
                  <c:v>99.1</c:v>
                </c:pt>
                <c:pt idx="96">
                  <c:v>99.15</c:v>
                </c:pt>
                <c:pt idx="97">
                  <c:v>98.96</c:v>
                </c:pt>
                <c:pt idx="98">
                  <c:v>99.04</c:v>
                </c:pt>
                <c:pt idx="99">
                  <c:v>98.9</c:v>
                </c:pt>
                <c:pt idx="100">
                  <c:v>98.94</c:v>
                </c:pt>
                <c:pt idx="101">
                  <c:v>99.24</c:v>
                </c:pt>
                <c:pt idx="102">
                  <c:v>99.25</c:v>
                </c:pt>
                <c:pt idx="103">
                  <c:v>98.82</c:v>
                </c:pt>
                <c:pt idx="104">
                  <c:v>99.23</c:v>
                </c:pt>
                <c:pt idx="105">
                  <c:v>99.09</c:v>
                </c:pt>
                <c:pt idx="106">
                  <c:v>98.95</c:v>
                </c:pt>
                <c:pt idx="107">
                  <c:v>98.86</c:v>
                </c:pt>
                <c:pt idx="108">
                  <c:v>98.99</c:v>
                </c:pt>
                <c:pt idx="109">
                  <c:v>98.86</c:v>
                </c:pt>
                <c:pt idx="110">
                  <c:v>99.29</c:v>
                </c:pt>
                <c:pt idx="111">
                  <c:v>99.07</c:v>
                </c:pt>
                <c:pt idx="112">
                  <c:v>99.06</c:v>
                </c:pt>
                <c:pt idx="113">
                  <c:v>98.85</c:v>
                </c:pt>
                <c:pt idx="114">
                  <c:v>98.9</c:v>
                </c:pt>
                <c:pt idx="115">
                  <c:v>99.19</c:v>
                </c:pt>
                <c:pt idx="116">
                  <c:v>99.16</c:v>
                </c:pt>
                <c:pt idx="117">
                  <c:v>98.82</c:v>
                </c:pt>
                <c:pt idx="118">
                  <c:v>99.22</c:v>
                </c:pt>
                <c:pt idx="119">
                  <c:v>98.72</c:v>
                </c:pt>
              </c:numCache>
            </c:numRef>
          </c:xVal>
          <c:yVal>
            <c:numRef>
              <c:f>Scatterplots!$E$101:$DT$101</c:f>
              <c:numCache>
                <c:formatCode>0.00</c:formatCode>
                <c:ptCount val="120"/>
                <c:pt idx="0">
                  <c:v>0.14000000000000001</c:v>
                </c:pt>
                <c:pt idx="1">
                  <c:v>-0.14000000000000001</c:v>
                </c:pt>
                <c:pt idx="2">
                  <c:v>-0.14000000000000001</c:v>
                </c:pt>
                <c:pt idx="3">
                  <c:v>-0.02</c:v>
                </c:pt>
                <c:pt idx="4">
                  <c:v>0.05</c:v>
                </c:pt>
                <c:pt idx="5">
                  <c:v>0.24</c:v>
                </c:pt>
                <c:pt idx="6">
                  <c:v>-0.11</c:v>
                </c:pt>
                <c:pt idx="7">
                  <c:v>-0.21</c:v>
                </c:pt>
                <c:pt idx="8">
                  <c:v>-7.0000000000000007E-2</c:v>
                </c:pt>
                <c:pt idx="9">
                  <c:v>0.06</c:v>
                </c:pt>
                <c:pt idx="10">
                  <c:v>0.23</c:v>
                </c:pt>
                <c:pt idx="11">
                  <c:v>0.3</c:v>
                </c:pt>
                <c:pt idx="12">
                  <c:v>0.27</c:v>
                </c:pt>
                <c:pt idx="13">
                  <c:v>-0.04</c:v>
                </c:pt>
                <c:pt idx="14">
                  <c:v>-0.26</c:v>
                </c:pt>
                <c:pt idx="15">
                  <c:v>-0.21</c:v>
                </c:pt>
                <c:pt idx="16">
                  <c:v>-0.04</c:v>
                </c:pt>
                <c:pt idx="17">
                  <c:v>0.1</c:v>
                </c:pt>
                <c:pt idx="18">
                  <c:v>0.25</c:v>
                </c:pt>
                <c:pt idx="19">
                  <c:v>0.23</c:v>
                </c:pt>
                <c:pt idx="20">
                  <c:v>-0.25</c:v>
                </c:pt>
                <c:pt idx="21">
                  <c:v>-0.14000000000000001</c:v>
                </c:pt>
                <c:pt idx="22">
                  <c:v>-0.22</c:v>
                </c:pt>
                <c:pt idx="23">
                  <c:v>0.23</c:v>
                </c:pt>
                <c:pt idx="24">
                  <c:v>0.02</c:v>
                </c:pt>
                <c:pt idx="25">
                  <c:v>0.01</c:v>
                </c:pt>
                <c:pt idx="26">
                  <c:v>0.04</c:v>
                </c:pt>
                <c:pt idx="27">
                  <c:v>-0.16</c:v>
                </c:pt>
                <c:pt idx="28">
                  <c:v>-0.14000000000000001</c:v>
                </c:pt>
                <c:pt idx="29">
                  <c:v>-0.05</c:v>
                </c:pt>
                <c:pt idx="30">
                  <c:v>-0.21</c:v>
                </c:pt>
                <c:pt idx="31">
                  <c:v>-0.1</c:v>
                </c:pt>
                <c:pt idx="32">
                  <c:v>-0.27</c:v>
                </c:pt>
                <c:pt idx="33">
                  <c:v>0.25</c:v>
                </c:pt>
                <c:pt idx="34">
                  <c:v>0.23</c:v>
                </c:pt>
                <c:pt idx="35">
                  <c:v>-0.06</c:v>
                </c:pt>
                <c:pt idx="36">
                  <c:v>0.19</c:v>
                </c:pt>
                <c:pt idx="37">
                  <c:v>-0.02</c:v>
                </c:pt>
                <c:pt idx="38">
                  <c:v>-0.12</c:v>
                </c:pt>
                <c:pt idx="39">
                  <c:v>0.24</c:v>
                </c:pt>
                <c:pt idx="40">
                  <c:v>-0.06</c:v>
                </c:pt>
                <c:pt idx="41">
                  <c:v>-0.2</c:v>
                </c:pt>
                <c:pt idx="42">
                  <c:v>-0.05</c:v>
                </c:pt>
                <c:pt idx="43">
                  <c:v>-0.05</c:v>
                </c:pt>
                <c:pt idx="44">
                  <c:v>0.17</c:v>
                </c:pt>
                <c:pt idx="45">
                  <c:v>0.15</c:v>
                </c:pt>
                <c:pt idx="46">
                  <c:v>0.2</c:v>
                </c:pt>
                <c:pt idx="47">
                  <c:v>0.11</c:v>
                </c:pt>
                <c:pt idx="48">
                  <c:v>-0.01</c:v>
                </c:pt>
                <c:pt idx="49">
                  <c:v>-0.25</c:v>
                </c:pt>
                <c:pt idx="50">
                  <c:v>0.04</c:v>
                </c:pt>
                <c:pt idx="51">
                  <c:v>-0.22</c:v>
                </c:pt>
                <c:pt idx="52">
                  <c:v>-0.05</c:v>
                </c:pt>
                <c:pt idx="53">
                  <c:v>0.21</c:v>
                </c:pt>
                <c:pt idx="54">
                  <c:v>-0.01</c:v>
                </c:pt>
                <c:pt idx="55">
                  <c:v>0.2</c:v>
                </c:pt>
                <c:pt idx="56">
                  <c:v>-0.2</c:v>
                </c:pt>
                <c:pt idx="57">
                  <c:v>-0.08</c:v>
                </c:pt>
                <c:pt idx="58">
                  <c:v>0.24</c:v>
                </c:pt>
                <c:pt idx="59">
                  <c:v>0.28999999999999998</c:v>
                </c:pt>
                <c:pt idx="60">
                  <c:v>-0.28000000000000003</c:v>
                </c:pt>
                <c:pt idx="61">
                  <c:v>0.28999999999999998</c:v>
                </c:pt>
                <c:pt idx="62">
                  <c:v>-0.3</c:v>
                </c:pt>
                <c:pt idx="63">
                  <c:v>0.05</c:v>
                </c:pt>
                <c:pt idx="64">
                  <c:v>-0.19</c:v>
                </c:pt>
                <c:pt idx="65">
                  <c:v>-0.1</c:v>
                </c:pt>
                <c:pt idx="66">
                  <c:v>0.25</c:v>
                </c:pt>
                <c:pt idx="67">
                  <c:v>-0.26</c:v>
                </c:pt>
                <c:pt idx="68">
                  <c:v>0.03</c:v>
                </c:pt>
                <c:pt idx="69">
                  <c:v>0.25</c:v>
                </c:pt>
                <c:pt idx="70">
                  <c:v>0.25</c:v>
                </c:pt>
                <c:pt idx="71">
                  <c:v>-0.12</c:v>
                </c:pt>
                <c:pt idx="72">
                  <c:v>-0.13</c:v>
                </c:pt>
                <c:pt idx="73">
                  <c:v>-0.3</c:v>
                </c:pt>
                <c:pt idx="74">
                  <c:v>0.2</c:v>
                </c:pt>
                <c:pt idx="75">
                  <c:v>0.08</c:v>
                </c:pt>
                <c:pt idx="76">
                  <c:v>0.09</c:v>
                </c:pt>
                <c:pt idx="77">
                  <c:v>0.27</c:v>
                </c:pt>
                <c:pt idx="78">
                  <c:v>0.23</c:v>
                </c:pt>
                <c:pt idx="79">
                  <c:v>0.17</c:v>
                </c:pt>
                <c:pt idx="80">
                  <c:v>0.16</c:v>
                </c:pt>
                <c:pt idx="81">
                  <c:v>-0.25</c:v>
                </c:pt>
                <c:pt idx="82">
                  <c:v>-0.19</c:v>
                </c:pt>
                <c:pt idx="83">
                  <c:v>0.13</c:v>
                </c:pt>
                <c:pt idx="84">
                  <c:v>0.22</c:v>
                </c:pt>
                <c:pt idx="85">
                  <c:v>-0.27</c:v>
                </c:pt>
                <c:pt idx="86">
                  <c:v>-0.01</c:v>
                </c:pt>
                <c:pt idx="87">
                  <c:v>-0.3</c:v>
                </c:pt>
                <c:pt idx="88">
                  <c:v>-0.27</c:v>
                </c:pt>
                <c:pt idx="89">
                  <c:v>0.02</c:v>
                </c:pt>
                <c:pt idx="90">
                  <c:v>7.0000000000000007E-2</c:v>
                </c:pt>
                <c:pt idx="91">
                  <c:v>-0.03</c:v>
                </c:pt>
                <c:pt idx="92">
                  <c:v>0.19</c:v>
                </c:pt>
                <c:pt idx="93">
                  <c:v>0.13</c:v>
                </c:pt>
                <c:pt idx="94">
                  <c:v>-0.04</c:v>
                </c:pt>
                <c:pt idx="95">
                  <c:v>-0.05</c:v>
                </c:pt>
                <c:pt idx="96">
                  <c:v>-0.05</c:v>
                </c:pt>
                <c:pt idx="97">
                  <c:v>0.15</c:v>
                </c:pt>
                <c:pt idx="98">
                  <c:v>-0.28000000000000003</c:v>
                </c:pt>
                <c:pt idx="99">
                  <c:v>-7.0000000000000007E-2</c:v>
                </c:pt>
                <c:pt idx="100">
                  <c:v>0.25</c:v>
                </c:pt>
                <c:pt idx="101">
                  <c:v>-7.0000000000000007E-2</c:v>
                </c:pt>
                <c:pt idx="102">
                  <c:v>-0.14000000000000001</c:v>
                </c:pt>
                <c:pt idx="103">
                  <c:v>-0.28000000000000003</c:v>
                </c:pt>
                <c:pt idx="104">
                  <c:v>0.17</c:v>
                </c:pt>
                <c:pt idx="105">
                  <c:v>0.14000000000000001</c:v>
                </c:pt>
                <c:pt idx="106">
                  <c:v>0.13</c:v>
                </c:pt>
                <c:pt idx="107">
                  <c:v>0.19</c:v>
                </c:pt>
                <c:pt idx="108">
                  <c:v>0.03</c:v>
                </c:pt>
                <c:pt idx="109">
                  <c:v>-0.08</c:v>
                </c:pt>
                <c:pt idx="110">
                  <c:v>-0.27</c:v>
                </c:pt>
                <c:pt idx="111">
                  <c:v>0.19</c:v>
                </c:pt>
                <c:pt idx="112">
                  <c:v>-0.28000000000000003</c:v>
                </c:pt>
                <c:pt idx="113">
                  <c:v>-0.27</c:v>
                </c:pt>
                <c:pt idx="114">
                  <c:v>0.05</c:v>
                </c:pt>
                <c:pt idx="115">
                  <c:v>0.18</c:v>
                </c:pt>
                <c:pt idx="116">
                  <c:v>0.21</c:v>
                </c:pt>
                <c:pt idx="117">
                  <c:v>0.26</c:v>
                </c:pt>
                <c:pt idx="118">
                  <c:v>-0.05</c:v>
                </c:pt>
                <c:pt idx="119">
                  <c:v>-0.26</c:v>
                </c:pt>
              </c:numCache>
            </c:numRef>
          </c:yVal>
          <c:smooth val="0"/>
          <c:extLst>
            <c:ext xmlns:c16="http://schemas.microsoft.com/office/drawing/2014/chart" uri="{C3380CC4-5D6E-409C-BE32-E72D297353CC}">
              <c16:uniqueId val="{00000000-3BC8-5B44-B003-0719056A5F4F}"/>
            </c:ext>
          </c:extLst>
        </c:ser>
        <c:dLbls>
          <c:showLegendKey val="0"/>
          <c:showVal val="0"/>
          <c:showCatName val="0"/>
          <c:showSerName val="0"/>
          <c:showPercent val="0"/>
          <c:showBubbleSize val="0"/>
        </c:dLbls>
        <c:axId val="2054452175"/>
        <c:axId val="2054702031"/>
      </c:scatterChart>
      <c:valAx>
        <c:axId val="2054452175"/>
        <c:scaling>
          <c:orientation val="minMax"/>
          <c:max val="4.5"/>
          <c:min val="0.5"/>
        </c:scaling>
        <c:delete val="0"/>
        <c:axPos val="b"/>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54702031"/>
        <c:crossesAt val="-0.5"/>
        <c:crossBetween val="midCat"/>
      </c:valAx>
      <c:valAx>
        <c:axId val="2054702031"/>
        <c:scaling>
          <c:orientation val="minMax"/>
          <c:max val="4.5"/>
          <c:min val="-0.5"/>
        </c:scaling>
        <c:delete val="0"/>
        <c:axPos val="l"/>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54452175"/>
        <c:crosses val="autoZero"/>
        <c:crossBetween val="midCat"/>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06806025592096"/>
          <c:y val="3.8633892294128641E-2"/>
          <c:w val="0.8402428843464439"/>
          <c:h val="0.79347634258452082"/>
        </c:manualLayout>
      </c:layout>
      <c:scatterChart>
        <c:scatterStyle val="lineMarker"/>
        <c:varyColors val="0"/>
        <c:ser>
          <c:idx val="0"/>
          <c:order val="0"/>
          <c:spPr>
            <a:ln w="25400" cap="rnd">
              <a:noFill/>
              <a:round/>
            </a:ln>
            <a:effectLst/>
          </c:spPr>
          <c:marker>
            <c:symbol val="circle"/>
            <c:size val="4"/>
            <c:spPr>
              <a:solidFill>
                <a:schemeClr val="tx1"/>
              </a:solidFill>
              <a:ln w="9525">
                <a:solidFill>
                  <a:schemeClr val="tx1"/>
                </a:solidFill>
              </a:ln>
              <a:effectLst/>
            </c:spPr>
          </c:marker>
          <c:xVal>
            <c:numRef>
              <c:f>Scatterplots!$E$102:$DT$102</c:f>
              <c:numCache>
                <c:formatCode>0.00</c:formatCode>
                <c:ptCount val="120"/>
                <c:pt idx="0">
                  <c:v>99.14</c:v>
                </c:pt>
                <c:pt idx="1">
                  <c:v>98.86</c:v>
                </c:pt>
                <c:pt idx="2">
                  <c:v>98.86</c:v>
                </c:pt>
                <c:pt idx="3">
                  <c:v>98.98</c:v>
                </c:pt>
                <c:pt idx="4">
                  <c:v>99.05</c:v>
                </c:pt>
                <c:pt idx="5">
                  <c:v>99.24</c:v>
                </c:pt>
                <c:pt idx="6">
                  <c:v>98.89</c:v>
                </c:pt>
                <c:pt idx="7">
                  <c:v>98.79</c:v>
                </c:pt>
                <c:pt idx="8">
                  <c:v>98.93</c:v>
                </c:pt>
                <c:pt idx="9">
                  <c:v>99.06</c:v>
                </c:pt>
                <c:pt idx="10">
                  <c:v>99.23</c:v>
                </c:pt>
                <c:pt idx="11">
                  <c:v>99.3</c:v>
                </c:pt>
                <c:pt idx="12">
                  <c:v>99.27</c:v>
                </c:pt>
                <c:pt idx="13">
                  <c:v>98.96</c:v>
                </c:pt>
                <c:pt idx="14">
                  <c:v>98.74</c:v>
                </c:pt>
                <c:pt idx="15">
                  <c:v>98.79</c:v>
                </c:pt>
                <c:pt idx="16">
                  <c:v>98.96</c:v>
                </c:pt>
                <c:pt idx="17">
                  <c:v>99.1</c:v>
                </c:pt>
                <c:pt idx="18">
                  <c:v>99.25</c:v>
                </c:pt>
                <c:pt idx="19">
                  <c:v>99.23</c:v>
                </c:pt>
                <c:pt idx="20">
                  <c:v>98.75</c:v>
                </c:pt>
                <c:pt idx="21">
                  <c:v>98.86</c:v>
                </c:pt>
                <c:pt idx="22">
                  <c:v>98.78</c:v>
                </c:pt>
                <c:pt idx="23">
                  <c:v>99.23</c:v>
                </c:pt>
                <c:pt idx="24">
                  <c:v>99.02</c:v>
                </c:pt>
                <c:pt idx="25">
                  <c:v>99.01</c:v>
                </c:pt>
                <c:pt idx="26">
                  <c:v>99.04</c:v>
                </c:pt>
                <c:pt idx="27">
                  <c:v>98.84</c:v>
                </c:pt>
                <c:pt idx="28">
                  <c:v>98.86</c:v>
                </c:pt>
                <c:pt idx="29">
                  <c:v>98.95</c:v>
                </c:pt>
                <c:pt idx="30">
                  <c:v>98.79</c:v>
                </c:pt>
                <c:pt idx="31">
                  <c:v>98.9</c:v>
                </c:pt>
                <c:pt idx="32">
                  <c:v>98.73</c:v>
                </c:pt>
                <c:pt idx="33">
                  <c:v>99.25</c:v>
                </c:pt>
                <c:pt idx="34">
                  <c:v>99.23</c:v>
                </c:pt>
                <c:pt idx="35">
                  <c:v>98.94</c:v>
                </c:pt>
                <c:pt idx="36">
                  <c:v>99.19</c:v>
                </c:pt>
                <c:pt idx="37">
                  <c:v>98.98</c:v>
                </c:pt>
                <c:pt idx="38">
                  <c:v>98.88</c:v>
                </c:pt>
                <c:pt idx="39">
                  <c:v>99.24</c:v>
                </c:pt>
                <c:pt idx="40">
                  <c:v>98.94</c:v>
                </c:pt>
                <c:pt idx="41">
                  <c:v>98.8</c:v>
                </c:pt>
                <c:pt idx="42">
                  <c:v>98.95</c:v>
                </c:pt>
                <c:pt idx="43">
                  <c:v>98.95</c:v>
                </c:pt>
                <c:pt idx="44">
                  <c:v>99.17</c:v>
                </c:pt>
                <c:pt idx="45">
                  <c:v>99.15</c:v>
                </c:pt>
                <c:pt idx="46">
                  <c:v>99.2</c:v>
                </c:pt>
                <c:pt idx="47">
                  <c:v>99.11</c:v>
                </c:pt>
                <c:pt idx="48">
                  <c:v>98.99</c:v>
                </c:pt>
                <c:pt idx="49">
                  <c:v>98.75</c:v>
                </c:pt>
                <c:pt idx="50">
                  <c:v>99.04</c:v>
                </c:pt>
                <c:pt idx="51">
                  <c:v>98.78</c:v>
                </c:pt>
                <c:pt idx="52">
                  <c:v>98.95</c:v>
                </c:pt>
                <c:pt idx="53">
                  <c:v>99.21</c:v>
                </c:pt>
                <c:pt idx="54">
                  <c:v>98.99</c:v>
                </c:pt>
                <c:pt idx="55">
                  <c:v>99.2</c:v>
                </c:pt>
                <c:pt idx="56">
                  <c:v>98.8</c:v>
                </c:pt>
                <c:pt idx="57">
                  <c:v>98.92</c:v>
                </c:pt>
                <c:pt idx="58">
                  <c:v>99.24</c:v>
                </c:pt>
                <c:pt idx="59">
                  <c:v>99.29</c:v>
                </c:pt>
                <c:pt idx="60">
                  <c:v>98.72</c:v>
                </c:pt>
                <c:pt idx="61">
                  <c:v>99.29</c:v>
                </c:pt>
                <c:pt idx="62">
                  <c:v>98.7</c:v>
                </c:pt>
                <c:pt idx="63">
                  <c:v>99.05</c:v>
                </c:pt>
                <c:pt idx="64">
                  <c:v>98.81</c:v>
                </c:pt>
                <c:pt idx="65">
                  <c:v>98.9</c:v>
                </c:pt>
                <c:pt idx="66">
                  <c:v>99.25</c:v>
                </c:pt>
                <c:pt idx="67">
                  <c:v>98.74</c:v>
                </c:pt>
                <c:pt idx="68">
                  <c:v>99.03</c:v>
                </c:pt>
                <c:pt idx="69">
                  <c:v>99.25</c:v>
                </c:pt>
                <c:pt idx="70">
                  <c:v>99.25</c:v>
                </c:pt>
                <c:pt idx="71">
                  <c:v>98.88</c:v>
                </c:pt>
                <c:pt idx="72">
                  <c:v>98.87</c:v>
                </c:pt>
                <c:pt idx="73">
                  <c:v>98.7</c:v>
                </c:pt>
                <c:pt idx="74">
                  <c:v>99.2</c:v>
                </c:pt>
                <c:pt idx="75">
                  <c:v>99.08</c:v>
                </c:pt>
                <c:pt idx="76">
                  <c:v>99.09</c:v>
                </c:pt>
                <c:pt idx="77">
                  <c:v>99.27</c:v>
                </c:pt>
                <c:pt idx="78">
                  <c:v>99.23</c:v>
                </c:pt>
                <c:pt idx="79">
                  <c:v>99.17</c:v>
                </c:pt>
                <c:pt idx="80">
                  <c:v>99.16</c:v>
                </c:pt>
                <c:pt idx="81">
                  <c:v>98.75</c:v>
                </c:pt>
                <c:pt idx="82">
                  <c:v>98.81</c:v>
                </c:pt>
                <c:pt idx="83">
                  <c:v>99.13</c:v>
                </c:pt>
                <c:pt idx="84">
                  <c:v>99.22</c:v>
                </c:pt>
                <c:pt idx="85">
                  <c:v>98.73</c:v>
                </c:pt>
                <c:pt idx="86">
                  <c:v>98.99</c:v>
                </c:pt>
                <c:pt idx="87">
                  <c:v>98.7</c:v>
                </c:pt>
                <c:pt idx="88">
                  <c:v>98.73</c:v>
                </c:pt>
                <c:pt idx="89">
                  <c:v>99.02</c:v>
                </c:pt>
                <c:pt idx="90">
                  <c:v>99.07</c:v>
                </c:pt>
                <c:pt idx="91">
                  <c:v>98.97</c:v>
                </c:pt>
                <c:pt idx="92">
                  <c:v>99.19</c:v>
                </c:pt>
                <c:pt idx="93">
                  <c:v>99.13</c:v>
                </c:pt>
                <c:pt idx="94">
                  <c:v>98.96</c:v>
                </c:pt>
                <c:pt idx="95">
                  <c:v>98.95</c:v>
                </c:pt>
                <c:pt idx="96">
                  <c:v>98.95</c:v>
                </c:pt>
                <c:pt idx="97">
                  <c:v>99.15</c:v>
                </c:pt>
                <c:pt idx="98">
                  <c:v>98.72</c:v>
                </c:pt>
                <c:pt idx="99">
                  <c:v>98.93</c:v>
                </c:pt>
                <c:pt idx="100">
                  <c:v>99.25</c:v>
                </c:pt>
                <c:pt idx="101">
                  <c:v>98.93</c:v>
                </c:pt>
                <c:pt idx="102">
                  <c:v>98.86</c:v>
                </c:pt>
                <c:pt idx="103">
                  <c:v>98.72</c:v>
                </c:pt>
                <c:pt idx="104">
                  <c:v>99.17</c:v>
                </c:pt>
                <c:pt idx="105">
                  <c:v>99.14</c:v>
                </c:pt>
                <c:pt idx="106">
                  <c:v>99.13</c:v>
                </c:pt>
                <c:pt idx="107">
                  <c:v>99.19</c:v>
                </c:pt>
                <c:pt idx="108">
                  <c:v>99.03</c:v>
                </c:pt>
                <c:pt idx="109">
                  <c:v>98.92</c:v>
                </c:pt>
                <c:pt idx="110">
                  <c:v>98.73</c:v>
                </c:pt>
                <c:pt idx="111">
                  <c:v>99.19</c:v>
                </c:pt>
                <c:pt idx="112">
                  <c:v>98.72</c:v>
                </c:pt>
                <c:pt idx="113">
                  <c:v>98.73</c:v>
                </c:pt>
                <c:pt idx="114">
                  <c:v>99.05</c:v>
                </c:pt>
                <c:pt idx="115">
                  <c:v>99.18</c:v>
                </c:pt>
                <c:pt idx="116">
                  <c:v>99.21</c:v>
                </c:pt>
                <c:pt idx="117">
                  <c:v>99.26</c:v>
                </c:pt>
                <c:pt idx="118">
                  <c:v>98.95</c:v>
                </c:pt>
                <c:pt idx="119">
                  <c:v>98.74</c:v>
                </c:pt>
              </c:numCache>
            </c:numRef>
          </c:xVal>
          <c:yVal>
            <c:numRef>
              <c:f>Scatterplots!$E$103:$DT$103</c:f>
              <c:numCache>
                <c:formatCode>0.00</c:formatCode>
                <c:ptCount val="120"/>
                <c:pt idx="0">
                  <c:v>-7.0000000000000007E-2</c:v>
                </c:pt>
                <c:pt idx="1">
                  <c:v>-0.28000000000000003</c:v>
                </c:pt>
                <c:pt idx="2">
                  <c:v>-0.23</c:v>
                </c:pt>
                <c:pt idx="3">
                  <c:v>0.11</c:v>
                </c:pt>
                <c:pt idx="4">
                  <c:v>-7.0000000000000007E-2</c:v>
                </c:pt>
                <c:pt idx="5">
                  <c:v>0.06</c:v>
                </c:pt>
                <c:pt idx="6">
                  <c:v>0.17</c:v>
                </c:pt>
                <c:pt idx="7">
                  <c:v>0.28000000000000003</c:v>
                </c:pt>
                <c:pt idx="8">
                  <c:v>-0.14000000000000001</c:v>
                </c:pt>
                <c:pt idx="9">
                  <c:v>0.26</c:v>
                </c:pt>
                <c:pt idx="10">
                  <c:v>0.08</c:v>
                </c:pt>
                <c:pt idx="11">
                  <c:v>-0.17</c:v>
                </c:pt>
                <c:pt idx="12">
                  <c:v>-0.27</c:v>
                </c:pt>
                <c:pt idx="13">
                  <c:v>-0.28000000000000003</c:v>
                </c:pt>
                <c:pt idx="14">
                  <c:v>0.27</c:v>
                </c:pt>
                <c:pt idx="15">
                  <c:v>0.28000000000000003</c:v>
                </c:pt>
                <c:pt idx="16">
                  <c:v>-0.13</c:v>
                </c:pt>
                <c:pt idx="17">
                  <c:v>-0.11</c:v>
                </c:pt>
                <c:pt idx="18">
                  <c:v>-0.17</c:v>
                </c:pt>
                <c:pt idx="19">
                  <c:v>0</c:v>
                </c:pt>
                <c:pt idx="20">
                  <c:v>0.18</c:v>
                </c:pt>
                <c:pt idx="21">
                  <c:v>0.09</c:v>
                </c:pt>
                <c:pt idx="22">
                  <c:v>0.15</c:v>
                </c:pt>
                <c:pt idx="23">
                  <c:v>-0.28000000000000003</c:v>
                </c:pt>
                <c:pt idx="24">
                  <c:v>0.03</c:v>
                </c:pt>
                <c:pt idx="25">
                  <c:v>-0.24</c:v>
                </c:pt>
                <c:pt idx="26">
                  <c:v>-0.16</c:v>
                </c:pt>
                <c:pt idx="27">
                  <c:v>7.0000000000000007E-2</c:v>
                </c:pt>
                <c:pt idx="28">
                  <c:v>-0.12</c:v>
                </c:pt>
                <c:pt idx="29">
                  <c:v>0.19</c:v>
                </c:pt>
                <c:pt idx="30">
                  <c:v>-0.26</c:v>
                </c:pt>
                <c:pt idx="31">
                  <c:v>-0.02</c:v>
                </c:pt>
                <c:pt idx="32">
                  <c:v>-0.21</c:v>
                </c:pt>
                <c:pt idx="33">
                  <c:v>0.27</c:v>
                </c:pt>
                <c:pt idx="34">
                  <c:v>-0.26</c:v>
                </c:pt>
                <c:pt idx="35">
                  <c:v>0.2</c:v>
                </c:pt>
                <c:pt idx="36">
                  <c:v>0.23</c:v>
                </c:pt>
                <c:pt idx="37">
                  <c:v>0.3</c:v>
                </c:pt>
                <c:pt idx="38">
                  <c:v>-0.04</c:v>
                </c:pt>
                <c:pt idx="39">
                  <c:v>0.1</c:v>
                </c:pt>
                <c:pt idx="40">
                  <c:v>-0.19</c:v>
                </c:pt>
                <c:pt idx="41">
                  <c:v>0.05</c:v>
                </c:pt>
                <c:pt idx="42">
                  <c:v>0.11</c:v>
                </c:pt>
                <c:pt idx="43">
                  <c:v>0.17</c:v>
                </c:pt>
                <c:pt idx="44">
                  <c:v>0.28999999999999998</c:v>
                </c:pt>
                <c:pt idx="45">
                  <c:v>-0.13</c:v>
                </c:pt>
                <c:pt idx="46">
                  <c:v>7.0000000000000007E-2</c:v>
                </c:pt>
                <c:pt idx="47">
                  <c:v>-0.28000000000000003</c:v>
                </c:pt>
                <c:pt idx="48">
                  <c:v>0.3</c:v>
                </c:pt>
                <c:pt idx="49">
                  <c:v>0.3</c:v>
                </c:pt>
                <c:pt idx="50">
                  <c:v>0.27</c:v>
                </c:pt>
                <c:pt idx="51">
                  <c:v>0</c:v>
                </c:pt>
                <c:pt idx="52">
                  <c:v>-0.15</c:v>
                </c:pt>
                <c:pt idx="53">
                  <c:v>0.08</c:v>
                </c:pt>
                <c:pt idx="54">
                  <c:v>-0.06</c:v>
                </c:pt>
                <c:pt idx="55">
                  <c:v>-0.21</c:v>
                </c:pt>
                <c:pt idx="56">
                  <c:v>-0.14000000000000001</c:v>
                </c:pt>
                <c:pt idx="57">
                  <c:v>0.17</c:v>
                </c:pt>
                <c:pt idx="58">
                  <c:v>0.21</c:v>
                </c:pt>
                <c:pt idx="59">
                  <c:v>0.1</c:v>
                </c:pt>
                <c:pt idx="60">
                  <c:v>-0.2</c:v>
                </c:pt>
                <c:pt idx="61">
                  <c:v>0.27</c:v>
                </c:pt>
                <c:pt idx="62">
                  <c:v>0.06</c:v>
                </c:pt>
                <c:pt idx="63">
                  <c:v>-0.23</c:v>
                </c:pt>
                <c:pt idx="64">
                  <c:v>0.26</c:v>
                </c:pt>
                <c:pt idx="65">
                  <c:v>-7.0000000000000007E-2</c:v>
                </c:pt>
                <c:pt idx="66">
                  <c:v>0.2</c:v>
                </c:pt>
                <c:pt idx="67">
                  <c:v>-0.19</c:v>
                </c:pt>
                <c:pt idx="68">
                  <c:v>7.0000000000000007E-2</c:v>
                </c:pt>
                <c:pt idx="69">
                  <c:v>0.16</c:v>
                </c:pt>
                <c:pt idx="70">
                  <c:v>-0.24</c:v>
                </c:pt>
                <c:pt idx="71">
                  <c:v>-0.27</c:v>
                </c:pt>
                <c:pt idx="72">
                  <c:v>-0.17</c:v>
                </c:pt>
                <c:pt idx="73">
                  <c:v>-0.03</c:v>
                </c:pt>
                <c:pt idx="74">
                  <c:v>7.0000000000000007E-2</c:v>
                </c:pt>
                <c:pt idx="75">
                  <c:v>-0.24</c:v>
                </c:pt>
                <c:pt idx="76">
                  <c:v>0.02</c:v>
                </c:pt>
                <c:pt idx="77">
                  <c:v>-0.01</c:v>
                </c:pt>
                <c:pt idx="78">
                  <c:v>7.0000000000000007E-2</c:v>
                </c:pt>
                <c:pt idx="79">
                  <c:v>0.27</c:v>
                </c:pt>
                <c:pt idx="80">
                  <c:v>-0.15</c:v>
                </c:pt>
                <c:pt idx="81">
                  <c:v>0.03</c:v>
                </c:pt>
                <c:pt idx="82">
                  <c:v>7.0000000000000007E-2</c:v>
                </c:pt>
                <c:pt idx="83">
                  <c:v>-0.05</c:v>
                </c:pt>
                <c:pt idx="84">
                  <c:v>-0.18</c:v>
                </c:pt>
                <c:pt idx="85">
                  <c:v>-0.09</c:v>
                </c:pt>
                <c:pt idx="86">
                  <c:v>0.19</c:v>
                </c:pt>
                <c:pt idx="87">
                  <c:v>-0.03</c:v>
                </c:pt>
                <c:pt idx="88">
                  <c:v>-0.26</c:v>
                </c:pt>
                <c:pt idx="89">
                  <c:v>0.28000000000000003</c:v>
                </c:pt>
                <c:pt idx="90">
                  <c:v>0.21</c:v>
                </c:pt>
                <c:pt idx="91">
                  <c:v>-0.25</c:v>
                </c:pt>
                <c:pt idx="92">
                  <c:v>0.14000000000000001</c:v>
                </c:pt>
                <c:pt idx="93">
                  <c:v>-0.12</c:v>
                </c:pt>
                <c:pt idx="94">
                  <c:v>-0.14000000000000001</c:v>
                </c:pt>
                <c:pt idx="95">
                  <c:v>0.1</c:v>
                </c:pt>
                <c:pt idx="96">
                  <c:v>0.15</c:v>
                </c:pt>
                <c:pt idx="97">
                  <c:v>-0.04</c:v>
                </c:pt>
                <c:pt idx="98">
                  <c:v>0.04</c:v>
                </c:pt>
                <c:pt idx="99">
                  <c:v>-0.1</c:v>
                </c:pt>
                <c:pt idx="100">
                  <c:v>-0.06</c:v>
                </c:pt>
                <c:pt idx="101">
                  <c:v>0.24</c:v>
                </c:pt>
                <c:pt idx="102">
                  <c:v>0.25</c:v>
                </c:pt>
                <c:pt idx="103">
                  <c:v>-0.18</c:v>
                </c:pt>
                <c:pt idx="104">
                  <c:v>0.23</c:v>
                </c:pt>
                <c:pt idx="105">
                  <c:v>0.09</c:v>
                </c:pt>
                <c:pt idx="106">
                  <c:v>-0.05</c:v>
                </c:pt>
                <c:pt idx="107">
                  <c:v>-0.14000000000000001</c:v>
                </c:pt>
                <c:pt idx="108">
                  <c:v>-0.01</c:v>
                </c:pt>
                <c:pt idx="109">
                  <c:v>-0.14000000000000001</c:v>
                </c:pt>
                <c:pt idx="110">
                  <c:v>0.28999999999999998</c:v>
                </c:pt>
                <c:pt idx="111">
                  <c:v>7.0000000000000007E-2</c:v>
                </c:pt>
                <c:pt idx="112">
                  <c:v>0.06</c:v>
                </c:pt>
                <c:pt idx="113">
                  <c:v>-0.15</c:v>
                </c:pt>
                <c:pt idx="114">
                  <c:v>-0.1</c:v>
                </c:pt>
                <c:pt idx="115">
                  <c:v>0.19</c:v>
                </c:pt>
                <c:pt idx="116">
                  <c:v>0.16</c:v>
                </c:pt>
                <c:pt idx="117">
                  <c:v>-0.18</c:v>
                </c:pt>
                <c:pt idx="118">
                  <c:v>0.22</c:v>
                </c:pt>
                <c:pt idx="119">
                  <c:v>-0.28000000000000003</c:v>
                </c:pt>
              </c:numCache>
            </c:numRef>
          </c:yVal>
          <c:smooth val="0"/>
          <c:extLst>
            <c:ext xmlns:c16="http://schemas.microsoft.com/office/drawing/2014/chart" uri="{C3380CC4-5D6E-409C-BE32-E72D297353CC}">
              <c16:uniqueId val="{00000000-ACCB-884A-9A93-AC8004996BE8}"/>
            </c:ext>
          </c:extLst>
        </c:ser>
        <c:dLbls>
          <c:showLegendKey val="0"/>
          <c:showVal val="0"/>
          <c:showCatName val="0"/>
          <c:showSerName val="0"/>
          <c:showPercent val="0"/>
          <c:showBubbleSize val="0"/>
        </c:dLbls>
        <c:axId val="2054452175"/>
        <c:axId val="2054702031"/>
      </c:scatterChart>
      <c:valAx>
        <c:axId val="2054452175"/>
        <c:scaling>
          <c:orientation val="minMax"/>
          <c:max val="4.5"/>
          <c:min val="0.5"/>
        </c:scaling>
        <c:delete val="0"/>
        <c:axPos val="b"/>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2054702031"/>
        <c:crossesAt val="-0.5"/>
        <c:crossBetween val="midCat"/>
        <c:majorUnit val="0.5"/>
      </c:valAx>
      <c:valAx>
        <c:axId val="2054702031"/>
        <c:scaling>
          <c:orientation val="minMax"/>
          <c:max val="4.5"/>
          <c:min val="-0.5"/>
        </c:scaling>
        <c:delete val="0"/>
        <c:axPos val="l"/>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54452175"/>
        <c:crosses val="autoZero"/>
        <c:crossBetween val="midCat"/>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040871087477207E-2"/>
          <c:y val="1.9644000216378989E-2"/>
          <c:w val="0.88043486128426185"/>
          <c:h val="0.92150643811569011"/>
        </c:manualLayout>
      </c:layout>
      <c:bubbleChart>
        <c:varyColors val="0"/>
        <c:ser>
          <c:idx val="0"/>
          <c:order val="0"/>
          <c:tx>
            <c:strRef>
              <c:f>Scatterplots!$EE$66</c:f>
              <c:strCache>
                <c:ptCount val="1"/>
                <c:pt idx="0">
                  <c:v>OUTCOME</c:v>
                </c:pt>
              </c:strCache>
            </c:strRef>
          </c:tx>
          <c:spPr>
            <a:solidFill>
              <a:schemeClr val="bg1">
                <a:lumMod val="75000"/>
                <a:alpha val="50090"/>
              </a:schemeClr>
            </a:solidFill>
            <a:ln w="12700">
              <a:solidFill>
                <a:schemeClr val="tx1"/>
              </a:solidFill>
            </a:ln>
            <a:effectLst/>
          </c:spPr>
          <c:invertIfNegative val="0"/>
          <c:xVal>
            <c:numRef>
              <c:f>Scatterplots!$ED$67:$ED$145</c:f>
              <c:numCache>
                <c:formatCode>General</c:formatCode>
                <c:ptCount val="79"/>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0</c:v>
                </c:pt>
                <c:pt idx="17">
                  <c:v>1</c:v>
                </c:pt>
                <c:pt idx="18">
                  <c:v>2</c:v>
                </c:pt>
                <c:pt idx="19">
                  <c:v>3</c:v>
                </c:pt>
                <c:pt idx="20">
                  <c:v>4</c:v>
                </c:pt>
                <c:pt idx="21">
                  <c:v>5</c:v>
                </c:pt>
                <c:pt idx="22">
                  <c:v>6</c:v>
                </c:pt>
                <c:pt idx="23">
                  <c:v>7</c:v>
                </c:pt>
                <c:pt idx="24">
                  <c:v>8</c:v>
                </c:pt>
                <c:pt idx="25">
                  <c:v>9</c:v>
                </c:pt>
                <c:pt idx="26">
                  <c:v>10</c:v>
                </c:pt>
                <c:pt idx="27">
                  <c:v>11</c:v>
                </c:pt>
                <c:pt idx="28">
                  <c:v>12</c:v>
                </c:pt>
                <c:pt idx="29">
                  <c:v>13</c:v>
                </c:pt>
                <c:pt idx="30">
                  <c:v>14</c:v>
                </c:pt>
                <c:pt idx="31">
                  <c:v>15</c:v>
                </c:pt>
                <c:pt idx="32">
                  <c:v>0</c:v>
                </c:pt>
                <c:pt idx="33">
                  <c:v>1</c:v>
                </c:pt>
                <c:pt idx="34">
                  <c:v>2</c:v>
                </c:pt>
                <c:pt idx="35">
                  <c:v>3</c:v>
                </c:pt>
                <c:pt idx="36">
                  <c:v>4</c:v>
                </c:pt>
                <c:pt idx="37">
                  <c:v>5</c:v>
                </c:pt>
                <c:pt idx="38">
                  <c:v>6</c:v>
                </c:pt>
                <c:pt idx="39">
                  <c:v>7</c:v>
                </c:pt>
                <c:pt idx="40">
                  <c:v>11</c:v>
                </c:pt>
                <c:pt idx="41">
                  <c:v>11</c:v>
                </c:pt>
                <c:pt idx="42" formatCode="0.00">
                  <c:v>11</c:v>
                </c:pt>
                <c:pt idx="43" formatCode="0.00">
                  <c:v>12</c:v>
                </c:pt>
                <c:pt idx="44" formatCode="0.00">
                  <c:v>13</c:v>
                </c:pt>
                <c:pt idx="45" formatCode="0.00">
                  <c:v>14</c:v>
                </c:pt>
                <c:pt idx="46">
                  <c:v>15</c:v>
                </c:pt>
                <c:pt idx="47">
                  <c:v>0</c:v>
                </c:pt>
                <c:pt idx="48">
                  <c:v>1</c:v>
                </c:pt>
                <c:pt idx="49">
                  <c:v>2</c:v>
                </c:pt>
                <c:pt idx="50">
                  <c:v>3</c:v>
                </c:pt>
                <c:pt idx="51">
                  <c:v>4</c:v>
                </c:pt>
                <c:pt idx="52">
                  <c:v>5</c:v>
                </c:pt>
                <c:pt idx="53">
                  <c:v>6</c:v>
                </c:pt>
                <c:pt idx="54">
                  <c:v>7</c:v>
                </c:pt>
                <c:pt idx="55">
                  <c:v>8</c:v>
                </c:pt>
                <c:pt idx="56">
                  <c:v>9</c:v>
                </c:pt>
                <c:pt idx="57">
                  <c:v>10</c:v>
                </c:pt>
                <c:pt idx="58">
                  <c:v>11</c:v>
                </c:pt>
                <c:pt idx="59">
                  <c:v>12</c:v>
                </c:pt>
                <c:pt idx="60">
                  <c:v>13</c:v>
                </c:pt>
                <c:pt idx="61">
                  <c:v>14</c:v>
                </c:pt>
                <c:pt idx="62">
                  <c:v>15</c:v>
                </c:pt>
                <c:pt idx="63">
                  <c:v>0</c:v>
                </c:pt>
                <c:pt idx="64">
                  <c:v>1</c:v>
                </c:pt>
                <c:pt idx="65">
                  <c:v>2</c:v>
                </c:pt>
                <c:pt idx="66">
                  <c:v>3</c:v>
                </c:pt>
                <c:pt idx="67">
                  <c:v>4</c:v>
                </c:pt>
                <c:pt idx="68">
                  <c:v>5</c:v>
                </c:pt>
                <c:pt idx="69">
                  <c:v>6</c:v>
                </c:pt>
                <c:pt idx="70">
                  <c:v>7</c:v>
                </c:pt>
                <c:pt idx="71">
                  <c:v>8</c:v>
                </c:pt>
                <c:pt idx="72">
                  <c:v>9</c:v>
                </c:pt>
                <c:pt idx="73">
                  <c:v>10</c:v>
                </c:pt>
                <c:pt idx="74">
                  <c:v>11</c:v>
                </c:pt>
                <c:pt idx="75">
                  <c:v>12</c:v>
                </c:pt>
                <c:pt idx="76">
                  <c:v>13</c:v>
                </c:pt>
                <c:pt idx="77">
                  <c:v>14</c:v>
                </c:pt>
                <c:pt idx="78">
                  <c:v>15</c:v>
                </c:pt>
              </c:numCache>
            </c:numRef>
          </c:xVal>
          <c:yVal>
            <c:numRef>
              <c:f>Scatterplots!$EE$67:$EE$145</c:f>
              <c:numCache>
                <c:formatCode>General</c:formatCode>
                <c:ptCount val="7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2</c:v>
                </c:pt>
                <c:pt idx="33">
                  <c:v>2</c:v>
                </c:pt>
                <c:pt idx="34">
                  <c:v>2</c:v>
                </c:pt>
                <c:pt idx="35">
                  <c:v>2</c:v>
                </c:pt>
                <c:pt idx="36">
                  <c:v>2</c:v>
                </c:pt>
                <c:pt idx="37">
                  <c:v>2</c:v>
                </c:pt>
                <c:pt idx="38">
                  <c:v>2</c:v>
                </c:pt>
                <c:pt idx="39">
                  <c:v>2</c:v>
                </c:pt>
                <c:pt idx="40">
                  <c:v>0</c:v>
                </c:pt>
                <c:pt idx="41">
                  <c:v>0</c:v>
                </c:pt>
                <c:pt idx="42" formatCode="0.00">
                  <c:v>2</c:v>
                </c:pt>
                <c:pt idx="43" formatCode="0.00">
                  <c:v>2</c:v>
                </c:pt>
                <c:pt idx="44" formatCode="0.00">
                  <c:v>2</c:v>
                </c:pt>
                <c:pt idx="45" formatCode="0.00">
                  <c:v>2</c:v>
                </c:pt>
                <c:pt idx="46">
                  <c:v>2</c:v>
                </c:pt>
                <c:pt idx="47">
                  <c:v>3</c:v>
                </c:pt>
                <c:pt idx="48">
                  <c:v>3</c:v>
                </c:pt>
                <c:pt idx="49">
                  <c:v>3</c:v>
                </c:pt>
                <c:pt idx="50">
                  <c:v>3</c:v>
                </c:pt>
                <c:pt idx="51">
                  <c:v>3</c:v>
                </c:pt>
                <c:pt idx="52">
                  <c:v>3</c:v>
                </c:pt>
                <c:pt idx="53">
                  <c:v>3</c:v>
                </c:pt>
                <c:pt idx="54">
                  <c:v>3</c:v>
                </c:pt>
                <c:pt idx="55">
                  <c:v>3</c:v>
                </c:pt>
                <c:pt idx="56">
                  <c:v>3</c:v>
                </c:pt>
                <c:pt idx="57">
                  <c:v>3</c:v>
                </c:pt>
                <c:pt idx="58">
                  <c:v>3</c:v>
                </c:pt>
                <c:pt idx="59">
                  <c:v>3</c:v>
                </c:pt>
                <c:pt idx="60">
                  <c:v>3</c:v>
                </c:pt>
                <c:pt idx="61">
                  <c:v>3</c:v>
                </c:pt>
                <c:pt idx="62">
                  <c:v>3</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numCache>
            </c:numRef>
          </c:yVal>
          <c:bubbleSize>
            <c:numRef>
              <c:f>Scatterplots!$EF$67:$EF$145</c:f>
              <c:numCache>
                <c:formatCode>General</c:formatCode>
                <c:ptCount val="7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formatCode="0.00">
                  <c:v>0</c:v>
                </c:pt>
                <c:pt idx="43" formatCode="0.00">
                  <c:v>0</c:v>
                </c:pt>
                <c:pt idx="44" formatCode="0.00">
                  <c:v>0</c:v>
                </c:pt>
                <c:pt idx="45" formatCode="0.00">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numCache>
            </c:numRef>
          </c:bubbleSize>
          <c:bubble3D val="0"/>
          <c:extLst>
            <c:ext xmlns:c16="http://schemas.microsoft.com/office/drawing/2014/chart" uri="{C3380CC4-5D6E-409C-BE32-E72D297353CC}">
              <c16:uniqueId val="{00000000-2FD5-034C-9B41-499BC4E57A1D}"/>
            </c:ext>
          </c:extLst>
        </c:ser>
        <c:dLbls>
          <c:showLegendKey val="0"/>
          <c:showVal val="0"/>
          <c:showCatName val="0"/>
          <c:showSerName val="0"/>
          <c:showPercent val="0"/>
          <c:showBubbleSize val="0"/>
        </c:dLbls>
        <c:bubbleScale val="75"/>
        <c:showNegBubbles val="0"/>
        <c:axId val="1493253392"/>
        <c:axId val="1493661200"/>
      </c:bubbleChart>
      <c:valAx>
        <c:axId val="1493253392"/>
        <c:scaling>
          <c:orientation val="minMax"/>
          <c:max val="17"/>
          <c:min val="-2"/>
        </c:scaling>
        <c:delete val="0"/>
        <c:axPos val="b"/>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1493661200"/>
        <c:crossesAt val="-0.5"/>
        <c:crossBetween val="midCat"/>
        <c:majorUnit val="1"/>
      </c:valAx>
      <c:valAx>
        <c:axId val="1493661200"/>
        <c:scaling>
          <c:orientation val="minMax"/>
          <c:max val="4.5"/>
          <c:min val="-0.5"/>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93253392"/>
        <c:crossesAt val="-2"/>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205980731067155"/>
          <c:y val="1.9644000216378989E-2"/>
          <c:w val="0.84541592043930491"/>
          <c:h val="0.92150643811569011"/>
        </c:manualLayout>
      </c:layout>
      <c:bubbleChart>
        <c:varyColors val="0"/>
        <c:ser>
          <c:idx val="0"/>
          <c:order val="0"/>
          <c:tx>
            <c:strRef>
              <c:f>Scatterplots!$EE$66</c:f>
              <c:strCache>
                <c:ptCount val="1"/>
                <c:pt idx="0">
                  <c:v>OUTCOME</c:v>
                </c:pt>
              </c:strCache>
            </c:strRef>
          </c:tx>
          <c:spPr>
            <a:solidFill>
              <a:schemeClr val="bg1">
                <a:lumMod val="85000"/>
              </a:schemeClr>
            </a:solidFill>
            <a:ln>
              <a:solidFill>
                <a:schemeClr val="tx1">
                  <a:alpha val="50000"/>
                </a:schemeClr>
              </a:solidFill>
            </a:ln>
            <a:effectLst/>
          </c:spPr>
          <c:invertIfNegative val="0"/>
          <c:xVal>
            <c:numRef>
              <c:f>Scatterplots!$ED$147:$ED$171</c:f>
              <c:numCache>
                <c:formatCode>General</c:formatCode>
                <c:ptCount val="25"/>
                <c:pt idx="0">
                  <c:v>0</c:v>
                </c:pt>
                <c:pt idx="1">
                  <c:v>1</c:v>
                </c:pt>
                <c:pt idx="2">
                  <c:v>2</c:v>
                </c:pt>
                <c:pt idx="3">
                  <c:v>3</c:v>
                </c:pt>
                <c:pt idx="4">
                  <c:v>4</c:v>
                </c:pt>
                <c:pt idx="5">
                  <c:v>0</c:v>
                </c:pt>
                <c:pt idx="6">
                  <c:v>1</c:v>
                </c:pt>
                <c:pt idx="7">
                  <c:v>2</c:v>
                </c:pt>
                <c:pt idx="8">
                  <c:v>3</c:v>
                </c:pt>
                <c:pt idx="9">
                  <c:v>4</c:v>
                </c:pt>
                <c:pt idx="10">
                  <c:v>0</c:v>
                </c:pt>
                <c:pt idx="11">
                  <c:v>1</c:v>
                </c:pt>
                <c:pt idx="12">
                  <c:v>2</c:v>
                </c:pt>
                <c:pt idx="13">
                  <c:v>3</c:v>
                </c:pt>
                <c:pt idx="14">
                  <c:v>4</c:v>
                </c:pt>
                <c:pt idx="15">
                  <c:v>0</c:v>
                </c:pt>
                <c:pt idx="16">
                  <c:v>1</c:v>
                </c:pt>
                <c:pt idx="17">
                  <c:v>2</c:v>
                </c:pt>
                <c:pt idx="18">
                  <c:v>3</c:v>
                </c:pt>
                <c:pt idx="19">
                  <c:v>4</c:v>
                </c:pt>
                <c:pt idx="20">
                  <c:v>0</c:v>
                </c:pt>
                <c:pt idx="21">
                  <c:v>1</c:v>
                </c:pt>
                <c:pt idx="22">
                  <c:v>2</c:v>
                </c:pt>
                <c:pt idx="23">
                  <c:v>3</c:v>
                </c:pt>
                <c:pt idx="24">
                  <c:v>4</c:v>
                </c:pt>
              </c:numCache>
            </c:numRef>
          </c:xVal>
          <c:yVal>
            <c:numRef>
              <c:f>Scatterplots!$EE$147:$EE$171</c:f>
              <c:numCache>
                <c:formatCode>General</c:formatCode>
                <c:ptCount val="25"/>
                <c:pt idx="0">
                  <c:v>0</c:v>
                </c:pt>
                <c:pt idx="1">
                  <c:v>0</c:v>
                </c:pt>
                <c:pt idx="2">
                  <c:v>0</c:v>
                </c:pt>
                <c:pt idx="3">
                  <c:v>0</c:v>
                </c:pt>
                <c:pt idx="4">
                  <c:v>0</c:v>
                </c:pt>
                <c:pt idx="5">
                  <c:v>1</c:v>
                </c:pt>
                <c:pt idx="6">
                  <c:v>1</c:v>
                </c:pt>
                <c:pt idx="7">
                  <c:v>1</c:v>
                </c:pt>
                <c:pt idx="8">
                  <c:v>1</c:v>
                </c:pt>
                <c:pt idx="9">
                  <c:v>1</c:v>
                </c:pt>
                <c:pt idx="10">
                  <c:v>2</c:v>
                </c:pt>
                <c:pt idx="11">
                  <c:v>2</c:v>
                </c:pt>
                <c:pt idx="12">
                  <c:v>2</c:v>
                </c:pt>
                <c:pt idx="13">
                  <c:v>2</c:v>
                </c:pt>
                <c:pt idx="14">
                  <c:v>2</c:v>
                </c:pt>
                <c:pt idx="15">
                  <c:v>3</c:v>
                </c:pt>
                <c:pt idx="16">
                  <c:v>3</c:v>
                </c:pt>
                <c:pt idx="17">
                  <c:v>3</c:v>
                </c:pt>
                <c:pt idx="18">
                  <c:v>3</c:v>
                </c:pt>
                <c:pt idx="19">
                  <c:v>3</c:v>
                </c:pt>
                <c:pt idx="20">
                  <c:v>4</c:v>
                </c:pt>
                <c:pt idx="21">
                  <c:v>4</c:v>
                </c:pt>
                <c:pt idx="22">
                  <c:v>4</c:v>
                </c:pt>
                <c:pt idx="23">
                  <c:v>4</c:v>
                </c:pt>
                <c:pt idx="24">
                  <c:v>4</c:v>
                </c:pt>
              </c:numCache>
            </c:numRef>
          </c:yVal>
          <c:bubbleSize>
            <c:numRef>
              <c:f>Scatterplots!$EF$147:$EF$171</c:f>
              <c:numCache>
                <c:formatCode>General</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bubbleSize>
          <c:bubble3D val="0"/>
          <c:extLst>
            <c:ext xmlns:c16="http://schemas.microsoft.com/office/drawing/2014/chart" uri="{C3380CC4-5D6E-409C-BE32-E72D297353CC}">
              <c16:uniqueId val="{00000000-9253-924C-AD9A-EDEC960BFBF0}"/>
            </c:ext>
          </c:extLst>
        </c:ser>
        <c:dLbls>
          <c:showLegendKey val="0"/>
          <c:showVal val="0"/>
          <c:showCatName val="0"/>
          <c:showSerName val="0"/>
          <c:showPercent val="0"/>
          <c:showBubbleSize val="0"/>
        </c:dLbls>
        <c:bubbleScale val="75"/>
        <c:showNegBubbles val="0"/>
        <c:axId val="1493253392"/>
        <c:axId val="1493661200"/>
      </c:bubbleChart>
      <c:valAx>
        <c:axId val="1493253392"/>
        <c:scaling>
          <c:orientation val="minMax"/>
          <c:max val="5"/>
          <c:min val="0"/>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1493661200"/>
        <c:crossesAt val="-0.5"/>
        <c:crossBetween val="midCat"/>
        <c:majorUnit val="1"/>
      </c:valAx>
      <c:valAx>
        <c:axId val="1493661200"/>
        <c:scaling>
          <c:orientation val="minMax"/>
          <c:max val="4.5"/>
          <c:min val="-0.5"/>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9325339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205980731067155"/>
          <c:y val="1.9644000216378989E-2"/>
          <c:w val="0.84541592043930491"/>
          <c:h val="0.92150643811569011"/>
        </c:manualLayout>
      </c:layout>
      <c:bubbleChart>
        <c:varyColors val="0"/>
        <c:ser>
          <c:idx val="0"/>
          <c:order val="0"/>
          <c:tx>
            <c:strRef>
              <c:f>Scatterplots!$EE$66</c:f>
              <c:strCache>
                <c:ptCount val="1"/>
                <c:pt idx="0">
                  <c:v>OUTCOME</c:v>
                </c:pt>
              </c:strCache>
            </c:strRef>
          </c:tx>
          <c:spPr>
            <a:solidFill>
              <a:schemeClr val="bg1">
                <a:lumMod val="75000"/>
                <a:alpha val="49945"/>
              </a:schemeClr>
            </a:solidFill>
            <a:ln>
              <a:solidFill>
                <a:schemeClr val="tx1"/>
              </a:solidFill>
            </a:ln>
            <a:effectLst/>
          </c:spPr>
          <c:invertIfNegative val="0"/>
          <c:xVal>
            <c:numRef>
              <c:f>Scatterplots!$ED$173:$ED$197</c:f>
              <c:numCache>
                <c:formatCode>General</c:formatCode>
                <c:ptCount val="25"/>
                <c:pt idx="0">
                  <c:v>0</c:v>
                </c:pt>
                <c:pt idx="1">
                  <c:v>1</c:v>
                </c:pt>
                <c:pt idx="2">
                  <c:v>2</c:v>
                </c:pt>
                <c:pt idx="3">
                  <c:v>3</c:v>
                </c:pt>
                <c:pt idx="4">
                  <c:v>4</c:v>
                </c:pt>
                <c:pt idx="5">
                  <c:v>0</c:v>
                </c:pt>
                <c:pt idx="6">
                  <c:v>1</c:v>
                </c:pt>
                <c:pt idx="7">
                  <c:v>2</c:v>
                </c:pt>
                <c:pt idx="8">
                  <c:v>3</c:v>
                </c:pt>
                <c:pt idx="9">
                  <c:v>4</c:v>
                </c:pt>
                <c:pt idx="10">
                  <c:v>0</c:v>
                </c:pt>
                <c:pt idx="11">
                  <c:v>1</c:v>
                </c:pt>
                <c:pt idx="12">
                  <c:v>2</c:v>
                </c:pt>
                <c:pt idx="13">
                  <c:v>3</c:v>
                </c:pt>
                <c:pt idx="14">
                  <c:v>4</c:v>
                </c:pt>
                <c:pt idx="15">
                  <c:v>0</c:v>
                </c:pt>
                <c:pt idx="16">
                  <c:v>1</c:v>
                </c:pt>
                <c:pt idx="17">
                  <c:v>2</c:v>
                </c:pt>
                <c:pt idx="18">
                  <c:v>3</c:v>
                </c:pt>
                <c:pt idx="19">
                  <c:v>4</c:v>
                </c:pt>
                <c:pt idx="20">
                  <c:v>0</c:v>
                </c:pt>
                <c:pt idx="21">
                  <c:v>1</c:v>
                </c:pt>
                <c:pt idx="22">
                  <c:v>2</c:v>
                </c:pt>
                <c:pt idx="23">
                  <c:v>3</c:v>
                </c:pt>
                <c:pt idx="24">
                  <c:v>4</c:v>
                </c:pt>
              </c:numCache>
            </c:numRef>
          </c:xVal>
          <c:yVal>
            <c:numRef>
              <c:f>Scatterplots!$EE$173:$EE$197</c:f>
              <c:numCache>
                <c:formatCode>General</c:formatCode>
                <c:ptCount val="25"/>
                <c:pt idx="0">
                  <c:v>0</c:v>
                </c:pt>
                <c:pt idx="1">
                  <c:v>0</c:v>
                </c:pt>
                <c:pt idx="2">
                  <c:v>0</c:v>
                </c:pt>
                <c:pt idx="3">
                  <c:v>0</c:v>
                </c:pt>
                <c:pt idx="4">
                  <c:v>0</c:v>
                </c:pt>
                <c:pt idx="5">
                  <c:v>1</c:v>
                </c:pt>
                <c:pt idx="6">
                  <c:v>1</c:v>
                </c:pt>
                <c:pt idx="7">
                  <c:v>1</c:v>
                </c:pt>
                <c:pt idx="8">
                  <c:v>1</c:v>
                </c:pt>
                <c:pt idx="9">
                  <c:v>1</c:v>
                </c:pt>
                <c:pt idx="10">
                  <c:v>2</c:v>
                </c:pt>
                <c:pt idx="11">
                  <c:v>2</c:v>
                </c:pt>
                <c:pt idx="12">
                  <c:v>2</c:v>
                </c:pt>
                <c:pt idx="13">
                  <c:v>2</c:v>
                </c:pt>
                <c:pt idx="14">
                  <c:v>2</c:v>
                </c:pt>
                <c:pt idx="15">
                  <c:v>3</c:v>
                </c:pt>
                <c:pt idx="16">
                  <c:v>3</c:v>
                </c:pt>
                <c:pt idx="17">
                  <c:v>3</c:v>
                </c:pt>
                <c:pt idx="18">
                  <c:v>3</c:v>
                </c:pt>
                <c:pt idx="19">
                  <c:v>3</c:v>
                </c:pt>
                <c:pt idx="20">
                  <c:v>4</c:v>
                </c:pt>
                <c:pt idx="21">
                  <c:v>4</c:v>
                </c:pt>
                <c:pt idx="22">
                  <c:v>4</c:v>
                </c:pt>
                <c:pt idx="23">
                  <c:v>4</c:v>
                </c:pt>
                <c:pt idx="24">
                  <c:v>4</c:v>
                </c:pt>
              </c:numCache>
            </c:numRef>
          </c:yVal>
          <c:bubbleSize>
            <c:numRef>
              <c:f>Scatterplots!$EF$173:$EF$197</c:f>
              <c:numCache>
                <c:formatCode>General</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bubbleSize>
          <c:bubble3D val="0"/>
          <c:extLst>
            <c:ext xmlns:c16="http://schemas.microsoft.com/office/drawing/2014/chart" uri="{C3380CC4-5D6E-409C-BE32-E72D297353CC}">
              <c16:uniqueId val="{00000000-92E4-AD4C-9539-1DFF8A64F4E9}"/>
            </c:ext>
          </c:extLst>
        </c:ser>
        <c:dLbls>
          <c:showLegendKey val="0"/>
          <c:showVal val="0"/>
          <c:showCatName val="0"/>
          <c:showSerName val="0"/>
          <c:showPercent val="0"/>
          <c:showBubbleSize val="0"/>
        </c:dLbls>
        <c:bubbleScale val="75"/>
        <c:showNegBubbles val="0"/>
        <c:axId val="1493253392"/>
        <c:axId val="1493661200"/>
      </c:bubbleChart>
      <c:valAx>
        <c:axId val="1493253392"/>
        <c:scaling>
          <c:orientation val="minMax"/>
          <c:max val="5"/>
          <c:min val="0"/>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1493661200"/>
        <c:crossesAt val="-0.5"/>
        <c:crossBetween val="midCat"/>
        <c:majorUnit val="1"/>
      </c:valAx>
      <c:valAx>
        <c:axId val="1493661200"/>
        <c:scaling>
          <c:orientation val="minMax"/>
          <c:max val="4.5"/>
          <c:min val="-0.5"/>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9325339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69">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alpha val="75000"/>
        </a:schemeClr>
      </a:solidFill>
    </cs:spPr>
  </cs:dataPoint>
  <cs:dataPoint3D>
    <cs:lnRef idx="0"/>
    <cs:fillRef idx="1">
      <cs:styleClr val="auto"/>
    </cs:fillRef>
    <cs:effectRef idx="0"/>
    <cs:fontRef idx="minor">
      <a:schemeClr val="tx1"/>
    </cs:fontRef>
    <cs:spPr>
      <a:solidFill>
        <a:schemeClr val="phClr">
          <a:alpha val="75000"/>
        </a:schemeClr>
      </a:solidFill>
    </cs:spPr>
  </cs:dataPoint3D>
  <cs:dataPointLine>
    <cs:lnRef idx="0">
      <cs:styleClr val="auto"/>
    </cs:lnRef>
    <cs:fillRef idx="1"/>
    <cs:effectRef idx="0"/>
    <cs:fontRef idx="minor">
      <a:schemeClr val="tx1"/>
    </cs:fontRef>
    <cs:spPr>
      <a:ln w="19050" cap="rnd">
        <a:solidFill>
          <a:schemeClr val="phClr">
            <a:alpha val="50000"/>
          </a:scheme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69">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alpha val="75000"/>
        </a:schemeClr>
      </a:solidFill>
    </cs:spPr>
  </cs:dataPoint>
  <cs:dataPoint3D>
    <cs:lnRef idx="0"/>
    <cs:fillRef idx="1">
      <cs:styleClr val="auto"/>
    </cs:fillRef>
    <cs:effectRef idx="0"/>
    <cs:fontRef idx="minor">
      <a:schemeClr val="tx1"/>
    </cs:fontRef>
    <cs:spPr>
      <a:solidFill>
        <a:schemeClr val="phClr">
          <a:alpha val="75000"/>
        </a:schemeClr>
      </a:solidFill>
    </cs:spPr>
  </cs:dataPoint3D>
  <cs:dataPointLine>
    <cs:lnRef idx="0">
      <cs:styleClr val="auto"/>
    </cs:lnRef>
    <cs:fillRef idx="1"/>
    <cs:effectRef idx="0"/>
    <cs:fontRef idx="minor">
      <a:schemeClr val="tx1"/>
    </cs:fontRef>
    <cs:spPr>
      <a:ln w="19050" cap="rnd">
        <a:solidFill>
          <a:schemeClr val="phClr">
            <a:alpha val="50000"/>
          </a:scheme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69">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alpha val="75000"/>
        </a:schemeClr>
      </a:solidFill>
    </cs:spPr>
  </cs:dataPoint>
  <cs:dataPoint3D>
    <cs:lnRef idx="0"/>
    <cs:fillRef idx="1">
      <cs:styleClr val="auto"/>
    </cs:fillRef>
    <cs:effectRef idx="0"/>
    <cs:fontRef idx="minor">
      <a:schemeClr val="tx1"/>
    </cs:fontRef>
    <cs:spPr>
      <a:solidFill>
        <a:schemeClr val="phClr">
          <a:alpha val="75000"/>
        </a:schemeClr>
      </a:solidFill>
    </cs:spPr>
  </cs:dataPoint3D>
  <cs:dataPointLine>
    <cs:lnRef idx="0">
      <cs:styleClr val="auto"/>
    </cs:lnRef>
    <cs:fillRef idx="1"/>
    <cs:effectRef idx="0"/>
    <cs:fontRef idx="minor">
      <a:schemeClr val="tx1"/>
    </cs:fontRef>
    <cs:spPr>
      <a:ln w="19050" cap="rnd">
        <a:solidFill>
          <a:schemeClr val="phClr">
            <a:alpha val="50000"/>
          </a:scheme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596900</xdr:colOff>
      <xdr:row>0</xdr:row>
      <xdr:rowOff>0</xdr:rowOff>
    </xdr:from>
    <xdr:to>
      <xdr:col>3</xdr:col>
      <xdr:colOff>3048000</xdr:colOff>
      <xdr:row>1</xdr:row>
      <xdr:rowOff>1041400</xdr:rowOff>
    </xdr:to>
    <xdr:sp macro="" textlink="">
      <xdr:nvSpPr>
        <xdr:cNvPr id="2" name="TextBox 1">
          <a:extLst>
            <a:ext uri="{FF2B5EF4-FFF2-40B4-BE49-F238E27FC236}">
              <a16:creationId xmlns:a16="http://schemas.microsoft.com/office/drawing/2014/main" id="{FBB6870C-A5FC-3F06-457B-86DE0B6CF035}"/>
            </a:ext>
          </a:extLst>
        </xdr:cNvPr>
        <xdr:cNvSpPr txBox="1"/>
      </xdr:nvSpPr>
      <xdr:spPr>
        <a:xfrm>
          <a:off x="596900" y="0"/>
          <a:ext cx="9702800" cy="15240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a:latin typeface="Times New Roman" panose="02020603050405020304" pitchFamily="18" charset="0"/>
              <a:cs typeface="Times New Roman" panose="02020603050405020304" pitchFamily="18" charset="0"/>
            </a:rPr>
            <a:t>This tool can be used for up to 120 designs. Columns AO-BT</a:t>
          </a:r>
          <a:r>
            <a:rPr lang="en-US" sz="2400" baseline="0">
              <a:latin typeface="Times New Roman" panose="02020603050405020304" pitchFamily="18" charset="0"/>
              <a:cs typeface="Times New Roman" panose="02020603050405020304" pitchFamily="18" charset="0"/>
            </a:rPr>
            <a:t> will need to be "unhidden" to code more than 36 designs.</a:t>
          </a:r>
        </a:p>
        <a:p>
          <a:endParaRPr lang="en-US" sz="2400" baseline="0">
            <a:latin typeface="Times New Roman" panose="02020603050405020304" pitchFamily="18" charset="0"/>
            <a:cs typeface="Times New Roman" panose="02020603050405020304" pitchFamily="18" charset="0"/>
          </a:endParaRPr>
        </a:p>
        <a:p>
          <a:r>
            <a:rPr lang="en-US" sz="2400" baseline="0">
              <a:latin typeface="Times New Roman" panose="02020603050405020304" pitchFamily="18" charset="0"/>
              <a:cs typeface="Times New Roman" panose="02020603050405020304" pitchFamily="18" charset="0"/>
            </a:rPr>
            <a:t>Deleting columns or rows in this sheet **WILL** result in problems with data display and analysis on other sheets. </a:t>
          </a:r>
        </a:p>
        <a:p>
          <a:endParaRPr lang="en-US" sz="2400" baseline="0">
            <a:latin typeface="Times New Roman" panose="02020603050405020304" pitchFamily="18" charset="0"/>
            <a:cs typeface="Times New Roman" panose="02020603050405020304" pitchFamily="18" charset="0"/>
          </a:endParaRPr>
        </a:p>
        <a:p>
          <a:r>
            <a:rPr lang="en-US" sz="2400" baseline="0">
              <a:latin typeface="Times New Roman" panose="02020603050405020304" pitchFamily="18" charset="0"/>
              <a:cs typeface="Times New Roman" panose="02020603050405020304" pitchFamily="18" charset="0"/>
            </a:rPr>
            <a:t>**DO NOT DELETE COLUMNS OR ROWS**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134</xdr:col>
      <xdr:colOff>210181</xdr:colOff>
      <xdr:row>22</xdr:row>
      <xdr:rowOff>6277</xdr:rowOff>
    </xdr:from>
    <xdr:to>
      <xdr:col>142</xdr:col>
      <xdr:colOff>30562</xdr:colOff>
      <xdr:row>40</xdr:row>
      <xdr:rowOff>168112</xdr:rowOff>
    </xdr:to>
    <xdr:sp macro="" textlink="">
      <xdr:nvSpPr>
        <xdr:cNvPr id="61" name="Rectangle 60">
          <a:extLst>
            <a:ext uri="{FF2B5EF4-FFF2-40B4-BE49-F238E27FC236}">
              <a16:creationId xmlns:a16="http://schemas.microsoft.com/office/drawing/2014/main" id="{6DD4AFEF-D9F4-534E-B330-35AEA4451CB4}"/>
            </a:ext>
          </a:extLst>
        </xdr:cNvPr>
        <xdr:cNvSpPr/>
      </xdr:nvSpPr>
      <xdr:spPr>
        <a:xfrm>
          <a:off x="42831819" y="5458518"/>
          <a:ext cx="6389346" cy="3906146"/>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134</xdr:col>
      <xdr:colOff>211057</xdr:colOff>
      <xdr:row>7</xdr:row>
      <xdr:rowOff>39997</xdr:rowOff>
    </xdr:from>
    <xdr:to>
      <xdr:col>142</xdr:col>
      <xdr:colOff>31438</xdr:colOff>
      <xdr:row>21</xdr:row>
      <xdr:rowOff>1033902</xdr:rowOff>
    </xdr:to>
    <xdr:sp macro="" textlink="">
      <xdr:nvSpPr>
        <xdr:cNvPr id="49" name="Rectangle 48">
          <a:extLst>
            <a:ext uri="{FF2B5EF4-FFF2-40B4-BE49-F238E27FC236}">
              <a16:creationId xmlns:a16="http://schemas.microsoft.com/office/drawing/2014/main" id="{C84EED83-B9EF-8842-AFC9-D32D0776B3F7}"/>
            </a:ext>
          </a:extLst>
        </xdr:cNvPr>
        <xdr:cNvSpPr/>
      </xdr:nvSpPr>
      <xdr:spPr>
        <a:xfrm>
          <a:off x="42832695" y="1496118"/>
          <a:ext cx="6389346" cy="3906146"/>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134</xdr:col>
      <xdr:colOff>602153</xdr:colOff>
      <xdr:row>7</xdr:row>
      <xdr:rowOff>86710</xdr:rowOff>
    </xdr:from>
    <xdr:to>
      <xdr:col>141</xdr:col>
      <xdr:colOff>687015</xdr:colOff>
      <xdr:row>21</xdr:row>
      <xdr:rowOff>996294</xdr:rowOff>
    </xdr:to>
    <xdr:graphicFrame macro="">
      <xdr:nvGraphicFramePr>
        <xdr:cNvPr id="17" name="Chart 16">
          <a:extLst>
            <a:ext uri="{FF2B5EF4-FFF2-40B4-BE49-F238E27FC236}">
              <a16:creationId xmlns:a16="http://schemas.microsoft.com/office/drawing/2014/main" id="{4ACE6E28-DBF9-984B-96B1-E1B6F38BC2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125</xdr:col>
      <xdr:colOff>113398</xdr:colOff>
      <xdr:row>7</xdr:row>
      <xdr:rowOff>40873</xdr:rowOff>
    </xdr:from>
    <xdr:to>
      <xdr:col>134</xdr:col>
      <xdr:colOff>98003</xdr:colOff>
      <xdr:row>21</xdr:row>
      <xdr:rowOff>1034778</xdr:rowOff>
    </xdr:to>
    <xdr:sp macro="" textlink="">
      <xdr:nvSpPr>
        <xdr:cNvPr id="35" name="Rectangle 34">
          <a:extLst>
            <a:ext uri="{FF2B5EF4-FFF2-40B4-BE49-F238E27FC236}">
              <a16:creationId xmlns:a16="http://schemas.microsoft.com/office/drawing/2014/main" id="{0725633C-1970-00D3-39B5-1539407C9B0D}"/>
            </a:ext>
          </a:extLst>
        </xdr:cNvPr>
        <xdr:cNvSpPr/>
      </xdr:nvSpPr>
      <xdr:spPr>
        <a:xfrm>
          <a:off x="36330295" y="1496994"/>
          <a:ext cx="6389346" cy="3906146"/>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140</xdr:col>
      <xdr:colOff>462797</xdr:colOff>
      <xdr:row>17</xdr:row>
      <xdr:rowOff>53813</xdr:rowOff>
    </xdr:from>
    <xdr:to>
      <xdr:col>140</xdr:col>
      <xdr:colOff>807204</xdr:colOff>
      <xdr:row>18</xdr:row>
      <xdr:rowOff>32288</xdr:rowOff>
    </xdr:to>
    <xdr:sp macro="" textlink="">
      <xdr:nvSpPr>
        <xdr:cNvPr id="13" name="TextBox 12">
          <a:extLst>
            <a:ext uri="{FF2B5EF4-FFF2-40B4-BE49-F238E27FC236}">
              <a16:creationId xmlns:a16="http://schemas.microsoft.com/office/drawing/2014/main" id="{3AF16366-5750-3F4B-8757-50C4D69CD7DD}"/>
            </a:ext>
          </a:extLst>
        </xdr:cNvPr>
        <xdr:cNvSpPr txBox="1"/>
      </xdr:nvSpPr>
      <xdr:spPr>
        <a:xfrm>
          <a:off x="23957797" y="4867113"/>
          <a:ext cx="344407" cy="1816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125</xdr:col>
      <xdr:colOff>109482</xdr:colOff>
      <xdr:row>0</xdr:row>
      <xdr:rowOff>0</xdr:rowOff>
    </xdr:from>
    <xdr:to>
      <xdr:col>134</xdr:col>
      <xdr:colOff>120430</xdr:colOff>
      <xdr:row>6</xdr:row>
      <xdr:rowOff>109483</xdr:rowOff>
    </xdr:to>
    <xdr:sp macro="" textlink="">
      <xdr:nvSpPr>
        <xdr:cNvPr id="14" name="TextBox 13">
          <a:extLst>
            <a:ext uri="{FF2B5EF4-FFF2-40B4-BE49-F238E27FC236}">
              <a16:creationId xmlns:a16="http://schemas.microsoft.com/office/drawing/2014/main" id="{DEAAB381-7A8F-274A-95AA-3A01500D4E5B}"/>
            </a:ext>
          </a:extLst>
        </xdr:cNvPr>
        <xdr:cNvSpPr txBox="1"/>
      </xdr:nvSpPr>
      <xdr:spPr>
        <a:xfrm>
          <a:off x="36326379" y="0"/>
          <a:ext cx="6415689" cy="1357586"/>
        </a:xfrm>
        <a:prstGeom prst="rect">
          <a:avLst/>
        </a:prstGeom>
        <a:solidFill>
          <a:schemeClr val="accent4"/>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900">
              <a:latin typeface="Times New Roman" panose="02020603050405020304" pitchFamily="18" charset="0"/>
              <a:cs typeface="Times New Roman" panose="02020603050405020304" pitchFamily="18" charset="0"/>
            </a:rPr>
            <a:t>This graphs</a:t>
          </a:r>
          <a:r>
            <a:rPr lang="en-US" sz="900" baseline="0">
              <a:latin typeface="Times New Roman" panose="02020603050405020304" pitchFamily="18" charset="0"/>
              <a:cs typeface="Times New Roman" panose="02020603050405020304" pitchFamily="18" charset="0"/>
            </a:rPr>
            <a:t> in this row depict results for </a:t>
          </a:r>
          <a:r>
            <a:rPr lang="en-US" sz="900" b="1" baseline="0">
              <a:latin typeface="Times New Roman" panose="02020603050405020304" pitchFamily="18" charset="0"/>
              <a:cs typeface="Times New Roman" panose="02020603050405020304" pitchFamily="18" charset="0"/>
            </a:rPr>
            <a:t>primary outcomes (top), gmaintained outcomes (middle), and generalized outcomes (bottom). </a:t>
          </a:r>
          <a:r>
            <a:rPr lang="en-US" sz="900" b="0" baseline="0">
              <a:latin typeface="Times New Roman" panose="02020603050405020304" pitchFamily="18" charset="0"/>
              <a:cs typeface="Times New Roman" panose="02020603050405020304" pitchFamily="18" charset="0"/>
            </a:rPr>
            <a:t>This graph</a:t>
          </a:r>
          <a:r>
            <a:rPr lang="en-US" sz="900">
              <a:latin typeface="Times New Roman" panose="02020603050405020304" pitchFamily="18" charset="0"/>
              <a:cs typeface="Times New Roman" panose="02020603050405020304" pitchFamily="18" charset="0"/>
            </a:rPr>
            <a:t> has data</a:t>
          </a:r>
          <a:r>
            <a:rPr lang="en-US" sz="900" baseline="0">
              <a:latin typeface="Times New Roman" panose="02020603050405020304" pitchFamily="18" charset="0"/>
              <a:cs typeface="Times New Roman" panose="02020603050405020304" pitchFamily="18" charset="0"/>
            </a:rPr>
            <a:t> points that are NOT scattered. Data points are exactly at the center of the scored value. PROBLEM: Many data points may be overlapping and thus not visible.</a:t>
          </a:r>
          <a:endParaRPr lang="en-US" sz="900">
            <a:latin typeface="Times New Roman" panose="02020603050405020304" pitchFamily="18" charset="0"/>
            <a:cs typeface="Times New Roman" panose="02020603050405020304" pitchFamily="18" charset="0"/>
          </a:endParaRPr>
        </a:p>
      </xdr:txBody>
    </xdr:sp>
    <xdr:clientData/>
  </xdr:twoCellAnchor>
  <xdr:twoCellAnchor>
    <xdr:from>
      <xdr:col>134</xdr:col>
      <xdr:colOff>183525</xdr:colOff>
      <xdr:row>0</xdr:row>
      <xdr:rowOff>0</xdr:rowOff>
    </xdr:from>
    <xdr:to>
      <xdr:col>142</xdr:col>
      <xdr:colOff>54742</xdr:colOff>
      <xdr:row>6</xdr:row>
      <xdr:rowOff>109483</xdr:rowOff>
    </xdr:to>
    <xdr:sp macro="" textlink="">
      <xdr:nvSpPr>
        <xdr:cNvPr id="16" name="TextBox 15">
          <a:extLst>
            <a:ext uri="{FF2B5EF4-FFF2-40B4-BE49-F238E27FC236}">
              <a16:creationId xmlns:a16="http://schemas.microsoft.com/office/drawing/2014/main" id="{3F8A9F3C-2AFC-574B-9221-E466C9D840F4}"/>
            </a:ext>
          </a:extLst>
        </xdr:cNvPr>
        <xdr:cNvSpPr txBox="1"/>
      </xdr:nvSpPr>
      <xdr:spPr>
        <a:xfrm>
          <a:off x="42805163" y="0"/>
          <a:ext cx="6440182" cy="1357586"/>
        </a:xfrm>
        <a:prstGeom prst="rect">
          <a:avLst/>
        </a:prstGeom>
        <a:solidFill>
          <a:schemeClr val="accent4"/>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900">
              <a:latin typeface="Times New Roman" panose="02020603050405020304" pitchFamily="18" charset="0"/>
              <a:cs typeface="Times New Roman" panose="02020603050405020304" pitchFamily="18" charset="0"/>
            </a:rPr>
            <a:t>This graph has data</a:t>
          </a:r>
          <a:r>
            <a:rPr lang="en-US" sz="900" baseline="0">
              <a:latin typeface="Times New Roman" panose="02020603050405020304" pitchFamily="18" charset="0"/>
              <a:cs typeface="Times New Roman" panose="02020603050405020304" pitchFamily="18" charset="0"/>
            </a:rPr>
            <a:t> points that ARE scattered. Data points are scattered from the midpoint of the value so that less overlap occurs. PROBLEM: Interpretation can be difficult, given than ALL data points in the "strong" region are equal, despite some being higher than others (and potentially appearing "more" strong)</a:t>
          </a:r>
        </a:p>
      </xdr:txBody>
    </xdr:sp>
    <xdr:clientData/>
  </xdr:twoCellAnchor>
  <xdr:twoCellAnchor>
    <xdr:from>
      <xdr:col>134</xdr:col>
      <xdr:colOff>784387</xdr:colOff>
      <xdr:row>6</xdr:row>
      <xdr:rowOff>180906</xdr:rowOff>
    </xdr:from>
    <xdr:to>
      <xdr:col>141</xdr:col>
      <xdr:colOff>359648</xdr:colOff>
      <xdr:row>6</xdr:row>
      <xdr:rowOff>180906</xdr:rowOff>
    </xdr:to>
    <xdr:cxnSp macro="">
      <xdr:nvCxnSpPr>
        <xdr:cNvPr id="21" name="Straight Connector 20">
          <a:extLst>
            <a:ext uri="{FF2B5EF4-FFF2-40B4-BE49-F238E27FC236}">
              <a16:creationId xmlns:a16="http://schemas.microsoft.com/office/drawing/2014/main" id="{518E20BB-11A3-CD42-8BD8-F59BDCAC94B8}"/>
            </a:ext>
          </a:extLst>
        </xdr:cNvPr>
        <xdr:cNvCxnSpPr/>
      </xdr:nvCxnSpPr>
      <xdr:spPr>
        <a:xfrm>
          <a:off x="43589160" y="1393179"/>
          <a:ext cx="5333556" cy="0"/>
        </a:xfrm>
        <a:prstGeom prst="line">
          <a:avLst/>
        </a:prstGeom>
        <a:ln>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142</xdr:col>
      <xdr:colOff>606211</xdr:colOff>
      <xdr:row>7</xdr:row>
      <xdr:rowOff>98533</xdr:rowOff>
    </xdr:from>
    <xdr:to>
      <xdr:col>143</xdr:col>
      <xdr:colOff>485275</xdr:colOff>
      <xdr:row>21</xdr:row>
      <xdr:rowOff>870387</xdr:rowOff>
    </xdr:to>
    <xdr:sp macro="" textlink="">
      <xdr:nvSpPr>
        <xdr:cNvPr id="23" name="TextBox 22">
          <a:extLst>
            <a:ext uri="{FF2B5EF4-FFF2-40B4-BE49-F238E27FC236}">
              <a16:creationId xmlns:a16="http://schemas.microsoft.com/office/drawing/2014/main" id="{5E22178B-7154-D041-82A9-895521C3B59D}"/>
            </a:ext>
          </a:extLst>
        </xdr:cNvPr>
        <xdr:cNvSpPr txBox="1"/>
      </xdr:nvSpPr>
      <xdr:spPr>
        <a:xfrm>
          <a:off x="49796814" y="1554654"/>
          <a:ext cx="700185" cy="368409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n-US" sz="8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r>
            <a:rPr lang="en-US" sz="800">
              <a:latin typeface="Times New Roman" panose="02020603050405020304" pitchFamily="18" charset="0"/>
              <a:cs typeface="Times New Roman" panose="02020603050405020304" pitchFamily="18" charset="0"/>
            </a:rPr>
            <a:t>Strong</a:t>
          </a:r>
        </a:p>
        <a:p>
          <a:pPr algn="ctr"/>
          <a:endParaRPr lang="en-US" sz="800">
            <a:latin typeface="Times New Roman" panose="02020603050405020304" pitchFamily="18" charset="0"/>
            <a:cs typeface="Times New Roman" panose="02020603050405020304" pitchFamily="18" charset="0"/>
          </a:endParaRPr>
        </a:p>
        <a:p>
          <a:pPr algn="ctr"/>
          <a:endParaRPr lang="en-US" sz="4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endParaRPr lang="en-US" sz="600">
            <a:latin typeface="Times New Roman" panose="02020603050405020304" pitchFamily="18" charset="0"/>
            <a:cs typeface="Times New Roman" panose="02020603050405020304" pitchFamily="18" charset="0"/>
          </a:endParaRPr>
        </a:p>
        <a:p>
          <a:pPr algn="ctr"/>
          <a:endParaRPr lang="en-US" sz="4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r>
            <a:rPr lang="en-US" sz="800">
              <a:latin typeface="Times New Roman" panose="02020603050405020304" pitchFamily="18" charset="0"/>
              <a:cs typeface="Times New Roman" panose="02020603050405020304" pitchFamily="18" charset="0"/>
            </a:rPr>
            <a:t>Weak</a:t>
          </a:r>
        </a:p>
        <a:p>
          <a:pPr algn="ctr"/>
          <a:endParaRPr lang="en-US" sz="8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endParaRPr lang="en-US" sz="1000">
            <a:latin typeface="Times New Roman" panose="02020603050405020304" pitchFamily="18" charset="0"/>
            <a:cs typeface="Times New Roman" panose="02020603050405020304" pitchFamily="18" charset="0"/>
          </a:endParaRPr>
        </a:p>
        <a:p>
          <a:pPr algn="ctr"/>
          <a:endParaRPr lang="en-US" sz="4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r>
            <a:rPr lang="en-US" sz="800">
              <a:latin typeface="Times New Roman" panose="02020603050405020304" pitchFamily="18" charset="0"/>
              <a:cs typeface="Times New Roman" panose="02020603050405020304" pitchFamily="18" charset="0"/>
            </a:rPr>
            <a:t>Inconsistent</a:t>
          </a:r>
        </a:p>
        <a:p>
          <a:pPr algn="ctr"/>
          <a:endParaRPr lang="en-US" sz="8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r>
            <a:rPr lang="en-US" sz="800">
              <a:latin typeface="Times New Roman" panose="02020603050405020304" pitchFamily="18" charset="0"/>
              <a:cs typeface="Times New Roman" panose="02020603050405020304" pitchFamily="18" charset="0"/>
            </a:rPr>
            <a:t>Null</a:t>
          </a:r>
        </a:p>
        <a:p>
          <a:pPr algn="ctr"/>
          <a:endParaRPr lang="en-US" sz="8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r>
            <a:rPr lang="en-US" sz="800">
              <a:latin typeface="Times New Roman" panose="02020603050405020304" pitchFamily="18" charset="0"/>
              <a:cs typeface="Times New Roman" panose="02020603050405020304" pitchFamily="18" charset="0"/>
            </a:rPr>
            <a:t>Counter-therapeutic</a:t>
          </a:r>
        </a:p>
        <a:p>
          <a:pPr algn="ctr"/>
          <a:endParaRPr lang="en-US" sz="8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xdr:txBody>
    </xdr:sp>
    <xdr:clientData/>
  </xdr:twoCellAnchor>
  <xdr:twoCellAnchor>
    <xdr:from>
      <xdr:col>142</xdr:col>
      <xdr:colOff>276867</xdr:colOff>
      <xdr:row>2</xdr:row>
      <xdr:rowOff>21898</xdr:rowOff>
    </xdr:from>
    <xdr:to>
      <xdr:col>149</xdr:col>
      <xdr:colOff>321855</xdr:colOff>
      <xdr:row>4</xdr:row>
      <xdr:rowOff>51466</xdr:rowOff>
    </xdr:to>
    <xdr:sp macro="" textlink="">
      <xdr:nvSpPr>
        <xdr:cNvPr id="24" name="TextBox 23">
          <a:extLst>
            <a:ext uri="{FF2B5EF4-FFF2-40B4-BE49-F238E27FC236}">
              <a16:creationId xmlns:a16="http://schemas.microsoft.com/office/drawing/2014/main" id="{49118E93-7FAC-D34B-91C8-CE0F4AE0A429}"/>
            </a:ext>
          </a:extLst>
        </xdr:cNvPr>
        <xdr:cNvSpPr txBox="1"/>
      </xdr:nvSpPr>
      <xdr:spPr>
        <a:xfrm>
          <a:off x="49467470" y="437932"/>
          <a:ext cx="5792833" cy="445603"/>
        </a:xfrm>
        <a:prstGeom prst="rect">
          <a:avLst/>
        </a:prstGeom>
        <a:solidFill>
          <a:schemeClr val="accent4"/>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900">
              <a:latin typeface="Times New Roman" panose="02020603050405020304" pitchFamily="18" charset="0"/>
              <a:cs typeface="Times New Roman" panose="02020603050405020304" pitchFamily="18" charset="0"/>
            </a:rPr>
            <a:t>This graph has data</a:t>
          </a:r>
          <a:r>
            <a:rPr lang="en-US" sz="900" baseline="0">
              <a:latin typeface="Times New Roman" panose="02020603050405020304" pitchFamily="18" charset="0"/>
              <a:cs typeface="Times New Roman" panose="02020603050405020304" pitchFamily="18" charset="0"/>
            </a:rPr>
            <a:t> points that are sized relevative to the number of single case designs with the given score. Bigger data points represent multiple studies with the same score.</a:t>
          </a:r>
          <a:endParaRPr lang="en-US" sz="900">
            <a:latin typeface="Times New Roman" panose="02020603050405020304" pitchFamily="18" charset="0"/>
            <a:cs typeface="Times New Roman" panose="02020603050405020304" pitchFamily="18" charset="0"/>
          </a:endParaRPr>
        </a:p>
      </xdr:txBody>
    </xdr:sp>
    <xdr:clientData/>
  </xdr:twoCellAnchor>
  <xdr:twoCellAnchor>
    <xdr:from>
      <xdr:col>134</xdr:col>
      <xdr:colOff>604869</xdr:colOff>
      <xdr:row>7</xdr:row>
      <xdr:rowOff>153276</xdr:rowOff>
    </xdr:from>
    <xdr:to>
      <xdr:col>135</xdr:col>
      <xdr:colOff>508161</xdr:colOff>
      <xdr:row>21</xdr:row>
      <xdr:rowOff>705770</xdr:rowOff>
    </xdr:to>
    <xdr:sp macro="" textlink="">
      <xdr:nvSpPr>
        <xdr:cNvPr id="25" name="TextBox 24">
          <a:extLst>
            <a:ext uri="{FF2B5EF4-FFF2-40B4-BE49-F238E27FC236}">
              <a16:creationId xmlns:a16="http://schemas.microsoft.com/office/drawing/2014/main" id="{06DA507C-4C76-3540-9B04-6DA57A6E68DD}"/>
            </a:ext>
          </a:extLst>
        </xdr:cNvPr>
        <xdr:cNvSpPr txBox="1"/>
      </xdr:nvSpPr>
      <xdr:spPr>
        <a:xfrm>
          <a:off x="43226507" y="1609397"/>
          <a:ext cx="724413" cy="34647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n-US" sz="8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r>
            <a:rPr lang="en-US" sz="800">
              <a:latin typeface="Times New Roman" panose="02020603050405020304" pitchFamily="18" charset="0"/>
              <a:cs typeface="Times New Roman" panose="02020603050405020304" pitchFamily="18" charset="0"/>
            </a:rPr>
            <a:t>Strong</a:t>
          </a:r>
        </a:p>
        <a:p>
          <a:pPr algn="ctr"/>
          <a:endParaRPr lang="en-US" sz="8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endParaRPr lang="en-US" sz="1000">
            <a:latin typeface="Times New Roman" panose="02020603050405020304" pitchFamily="18" charset="0"/>
            <a:cs typeface="Times New Roman" panose="02020603050405020304" pitchFamily="18" charset="0"/>
          </a:endParaRPr>
        </a:p>
        <a:p>
          <a:pPr algn="ctr"/>
          <a:endParaRPr lang="en-US" sz="6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r>
            <a:rPr lang="en-US" sz="800">
              <a:latin typeface="Times New Roman" panose="02020603050405020304" pitchFamily="18" charset="0"/>
              <a:cs typeface="Times New Roman" panose="02020603050405020304" pitchFamily="18" charset="0"/>
            </a:rPr>
            <a:t>Weak</a:t>
          </a:r>
        </a:p>
        <a:p>
          <a:pPr algn="ctr"/>
          <a:endParaRPr lang="en-US" sz="8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endParaRPr lang="en-US" sz="6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r>
            <a:rPr lang="en-US" sz="800">
              <a:latin typeface="Times New Roman" panose="02020603050405020304" pitchFamily="18" charset="0"/>
              <a:cs typeface="Times New Roman" panose="02020603050405020304" pitchFamily="18" charset="0"/>
            </a:rPr>
            <a:t>Inconsistent</a:t>
          </a:r>
        </a:p>
        <a:p>
          <a:pPr algn="ctr"/>
          <a:endParaRPr lang="en-US" sz="8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r>
            <a:rPr lang="en-US" sz="800">
              <a:latin typeface="Times New Roman" panose="02020603050405020304" pitchFamily="18" charset="0"/>
              <a:cs typeface="Times New Roman" panose="02020603050405020304" pitchFamily="18" charset="0"/>
            </a:rPr>
            <a:t>Null</a:t>
          </a:r>
        </a:p>
        <a:p>
          <a:pPr algn="ctr"/>
          <a:endParaRPr lang="en-US" sz="800">
            <a:latin typeface="Times New Roman" panose="02020603050405020304" pitchFamily="18" charset="0"/>
            <a:cs typeface="Times New Roman" panose="02020603050405020304" pitchFamily="18" charset="0"/>
          </a:endParaRPr>
        </a:p>
        <a:p>
          <a:pPr algn="ctr"/>
          <a:endParaRPr lang="en-US" sz="12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r>
            <a:rPr lang="en-US" sz="800">
              <a:latin typeface="Times New Roman" panose="02020603050405020304" pitchFamily="18" charset="0"/>
              <a:cs typeface="Times New Roman" panose="02020603050405020304" pitchFamily="18" charset="0"/>
            </a:rPr>
            <a:t>Counter-therapeutic</a:t>
          </a:r>
        </a:p>
        <a:p>
          <a:pPr algn="ctr"/>
          <a:endParaRPr lang="en-US" sz="8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xdr:txBody>
    </xdr:sp>
    <xdr:clientData/>
  </xdr:twoCellAnchor>
  <xdr:twoCellAnchor>
    <xdr:from>
      <xdr:col>1</xdr:col>
      <xdr:colOff>109483</xdr:colOff>
      <xdr:row>1</xdr:row>
      <xdr:rowOff>57233</xdr:rowOff>
    </xdr:from>
    <xdr:to>
      <xdr:col>124</xdr:col>
      <xdr:colOff>21897</xdr:colOff>
      <xdr:row>56</xdr:row>
      <xdr:rowOff>65689</xdr:rowOff>
    </xdr:to>
    <xdr:sp macro="" textlink="">
      <xdr:nvSpPr>
        <xdr:cNvPr id="31" name="TextBox 30">
          <a:extLst>
            <a:ext uri="{FF2B5EF4-FFF2-40B4-BE49-F238E27FC236}">
              <a16:creationId xmlns:a16="http://schemas.microsoft.com/office/drawing/2014/main" id="{950DA822-5A34-60D4-719A-D9555BC4FBCB}"/>
            </a:ext>
          </a:extLst>
        </xdr:cNvPr>
        <xdr:cNvSpPr txBox="1"/>
      </xdr:nvSpPr>
      <xdr:spPr>
        <a:xfrm>
          <a:off x="328449" y="265250"/>
          <a:ext cx="3941379" cy="1232526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a:latin typeface="Times New Roman" panose="02020603050405020304" pitchFamily="18" charset="0"/>
              <a:cs typeface="Times New Roman" panose="02020603050405020304" pitchFamily="18" charset="0"/>
            </a:rPr>
            <a:t>NOTE: If</a:t>
          </a:r>
          <a:r>
            <a:rPr lang="en-US" sz="2800" baseline="0">
              <a:latin typeface="Times New Roman" panose="02020603050405020304" pitchFamily="18" charset="0"/>
              <a:cs typeface="Times New Roman" panose="02020603050405020304" pitchFamily="18" charset="0"/>
            </a:rPr>
            <a:t> you unhide columns AO-DT and input data in those cells in the "Data Entry" tab, you must also unhide the cells in this tab for the data to be incorporated into the scatterplots. </a:t>
          </a:r>
        </a:p>
        <a:p>
          <a:endParaRPr lang="en-US" sz="2800" baseline="0">
            <a:latin typeface="Times New Roman" panose="02020603050405020304" pitchFamily="18" charset="0"/>
            <a:cs typeface="Times New Roman" panose="02020603050405020304" pitchFamily="18" charset="0"/>
          </a:endParaRPr>
        </a:p>
        <a:p>
          <a:r>
            <a:rPr lang="en-US" sz="2800" baseline="0">
              <a:latin typeface="Times New Roman" panose="02020603050405020304" pitchFamily="18" charset="0"/>
              <a:cs typeface="Times New Roman" panose="02020603050405020304" pitchFamily="18" charset="0"/>
            </a:rPr>
            <a:t>**DO NOT TYPE IN ANY CELL IN THIS TAB***</a:t>
          </a:r>
        </a:p>
        <a:p>
          <a:endParaRPr lang="en-US" sz="2800" baseline="0">
            <a:latin typeface="Times New Roman" panose="02020603050405020304" pitchFamily="18" charset="0"/>
            <a:cs typeface="Times New Roman" panose="02020603050405020304" pitchFamily="18" charset="0"/>
          </a:endParaRPr>
        </a:p>
        <a:p>
          <a:endParaRPr lang="en-US" sz="2800">
            <a:latin typeface="Times New Roman" panose="02020603050405020304" pitchFamily="18" charset="0"/>
            <a:cs typeface="Times New Roman" panose="02020603050405020304" pitchFamily="18" charset="0"/>
          </a:endParaRPr>
        </a:p>
      </xdr:txBody>
    </xdr:sp>
    <xdr:clientData/>
  </xdr:twoCellAnchor>
  <xdr:twoCellAnchor>
    <xdr:from>
      <xdr:col>142</xdr:col>
      <xdr:colOff>606136</xdr:colOff>
      <xdr:row>19</xdr:row>
      <xdr:rowOff>57727</xdr:rowOff>
    </xdr:from>
    <xdr:to>
      <xdr:col>143</xdr:col>
      <xdr:colOff>72160</xdr:colOff>
      <xdr:row>21</xdr:row>
      <xdr:rowOff>72159</xdr:rowOff>
    </xdr:to>
    <xdr:sp macro="" textlink="">
      <xdr:nvSpPr>
        <xdr:cNvPr id="32" name="Rectangle 31">
          <a:extLst>
            <a:ext uri="{FF2B5EF4-FFF2-40B4-BE49-F238E27FC236}">
              <a16:creationId xmlns:a16="http://schemas.microsoft.com/office/drawing/2014/main" id="{64DD7A1C-3A26-CD35-AFCF-25CF50F8AA89}"/>
            </a:ext>
          </a:extLst>
        </xdr:cNvPr>
        <xdr:cNvSpPr/>
      </xdr:nvSpPr>
      <xdr:spPr>
        <a:xfrm>
          <a:off x="49991818" y="3896591"/>
          <a:ext cx="288637" cy="418523"/>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148</xdr:col>
      <xdr:colOff>331930</xdr:colOff>
      <xdr:row>19</xdr:row>
      <xdr:rowOff>22515</xdr:rowOff>
    </xdr:from>
    <xdr:to>
      <xdr:col>149</xdr:col>
      <xdr:colOff>86590</xdr:colOff>
      <xdr:row>21</xdr:row>
      <xdr:rowOff>36947</xdr:rowOff>
    </xdr:to>
    <xdr:sp macro="" textlink="">
      <xdr:nvSpPr>
        <xdr:cNvPr id="33" name="Rectangle 32">
          <a:extLst>
            <a:ext uri="{FF2B5EF4-FFF2-40B4-BE49-F238E27FC236}">
              <a16:creationId xmlns:a16="http://schemas.microsoft.com/office/drawing/2014/main" id="{2ED5FFD3-0E08-764B-8343-B5448C82FA38}"/>
            </a:ext>
          </a:extLst>
        </xdr:cNvPr>
        <xdr:cNvSpPr/>
      </xdr:nvSpPr>
      <xdr:spPr>
        <a:xfrm>
          <a:off x="54653294" y="3861379"/>
          <a:ext cx="577273" cy="418523"/>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125</xdr:col>
      <xdr:colOff>208515</xdr:colOff>
      <xdr:row>7</xdr:row>
      <xdr:rowOff>91528</xdr:rowOff>
    </xdr:from>
    <xdr:to>
      <xdr:col>133</xdr:col>
      <xdr:colOff>784603</xdr:colOff>
      <xdr:row>22</xdr:row>
      <xdr:rowOff>22889</xdr:rowOff>
    </xdr:to>
    <xdr:grpSp>
      <xdr:nvGrpSpPr>
        <xdr:cNvPr id="43" name="Group 42">
          <a:extLst>
            <a:ext uri="{FF2B5EF4-FFF2-40B4-BE49-F238E27FC236}">
              <a16:creationId xmlns:a16="http://schemas.microsoft.com/office/drawing/2014/main" id="{D92110B4-90F5-E729-7D0C-40C3792E38A5}"/>
            </a:ext>
          </a:extLst>
        </xdr:cNvPr>
        <xdr:cNvGrpSpPr/>
      </xdr:nvGrpSpPr>
      <xdr:grpSpPr>
        <a:xfrm>
          <a:off x="11943315" y="1513928"/>
          <a:ext cx="6265688" cy="3868361"/>
          <a:chOff x="36425412" y="890753"/>
          <a:chExt cx="6159708" cy="3927481"/>
        </a:xfrm>
      </xdr:grpSpPr>
      <xdr:graphicFrame macro="">
        <xdr:nvGraphicFramePr>
          <xdr:cNvPr id="3" name="Chart 2">
            <a:extLst>
              <a:ext uri="{FF2B5EF4-FFF2-40B4-BE49-F238E27FC236}">
                <a16:creationId xmlns:a16="http://schemas.microsoft.com/office/drawing/2014/main" id="{3983B870-5C49-41FA-F31D-363CE15F3373}"/>
              </a:ext>
            </a:extLst>
          </xdr:cNvPr>
          <xdr:cNvGraphicFramePr/>
        </xdr:nvGraphicFramePr>
        <xdr:xfrm>
          <a:off x="36628590" y="890753"/>
          <a:ext cx="5949618" cy="3827372"/>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4" name="TextBox 3">
            <a:extLst>
              <a:ext uri="{FF2B5EF4-FFF2-40B4-BE49-F238E27FC236}">
                <a16:creationId xmlns:a16="http://schemas.microsoft.com/office/drawing/2014/main" id="{C16511B3-F9F1-57FB-6250-613588B3EB8D}"/>
              </a:ext>
            </a:extLst>
          </xdr:cNvPr>
          <xdr:cNvSpPr txBox="1"/>
        </xdr:nvSpPr>
        <xdr:spPr>
          <a:xfrm>
            <a:off x="36717393" y="941266"/>
            <a:ext cx="745286" cy="33737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n-US" sz="8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r>
              <a:rPr lang="en-US" sz="800">
                <a:latin typeface="Times New Roman" panose="02020603050405020304" pitchFamily="18" charset="0"/>
                <a:cs typeface="Times New Roman" panose="02020603050405020304" pitchFamily="18" charset="0"/>
              </a:rPr>
              <a:t>Strong</a:t>
            </a:r>
          </a:p>
          <a:p>
            <a:pPr algn="ctr"/>
            <a:endParaRPr lang="en-US" sz="8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r>
              <a:rPr lang="en-US" sz="800">
                <a:latin typeface="Times New Roman" panose="02020603050405020304" pitchFamily="18" charset="0"/>
                <a:cs typeface="Times New Roman" panose="02020603050405020304" pitchFamily="18" charset="0"/>
              </a:rPr>
              <a:t>Weak</a:t>
            </a:r>
          </a:p>
          <a:p>
            <a:pPr algn="ctr"/>
            <a:endParaRPr lang="en-US" sz="8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r>
              <a:rPr lang="en-US" sz="800">
                <a:latin typeface="Times New Roman" panose="02020603050405020304" pitchFamily="18" charset="0"/>
                <a:cs typeface="Times New Roman" panose="02020603050405020304" pitchFamily="18" charset="0"/>
              </a:rPr>
              <a:t>Inconsistent</a:t>
            </a:r>
          </a:p>
          <a:p>
            <a:pPr algn="ctr"/>
            <a:endParaRPr lang="en-US" sz="8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r>
              <a:rPr lang="en-US" sz="800">
                <a:latin typeface="Times New Roman" panose="02020603050405020304" pitchFamily="18" charset="0"/>
                <a:cs typeface="Times New Roman" panose="02020603050405020304" pitchFamily="18" charset="0"/>
              </a:rPr>
              <a:t>Null</a:t>
            </a:r>
          </a:p>
          <a:p>
            <a:pPr algn="ctr"/>
            <a:endParaRPr lang="en-US" sz="8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r>
              <a:rPr lang="en-US" sz="800">
                <a:latin typeface="Times New Roman" panose="02020603050405020304" pitchFamily="18" charset="0"/>
                <a:cs typeface="Times New Roman" panose="02020603050405020304" pitchFamily="18" charset="0"/>
              </a:rPr>
              <a:t>Counter-therapeutic</a:t>
            </a:r>
          </a:p>
          <a:p>
            <a:pPr algn="ctr"/>
            <a:endParaRPr lang="en-US" sz="8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xdr:txBody>
      </xdr:sp>
      <xdr:sp macro="" textlink="">
        <xdr:nvSpPr>
          <xdr:cNvPr id="5" name="TextBox 4">
            <a:extLst>
              <a:ext uri="{FF2B5EF4-FFF2-40B4-BE49-F238E27FC236}">
                <a16:creationId xmlns:a16="http://schemas.microsoft.com/office/drawing/2014/main" id="{70C32689-7ADF-FD47-EA67-B8FA0FA2BA39}"/>
              </a:ext>
            </a:extLst>
          </xdr:cNvPr>
          <xdr:cNvSpPr txBox="1"/>
        </xdr:nvSpPr>
        <xdr:spPr>
          <a:xfrm>
            <a:off x="37261706" y="4467422"/>
            <a:ext cx="5323414" cy="3508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a:latin typeface="Times New Roman" panose="02020603050405020304" pitchFamily="18" charset="0"/>
                <a:cs typeface="Times New Roman" panose="02020603050405020304" pitchFamily="18" charset="0"/>
              </a:rPr>
              <a:t>Number</a:t>
            </a:r>
            <a:r>
              <a:rPr lang="en-US" sz="800" baseline="0">
                <a:latin typeface="Times New Roman" panose="02020603050405020304" pitchFamily="18" charset="0"/>
                <a:cs typeface="Times New Roman" panose="02020603050405020304" pitchFamily="18" charset="0"/>
              </a:rPr>
              <a:t> of Internal Validity Indicators</a:t>
            </a:r>
            <a:endParaRPr lang="en-US" sz="800">
              <a:latin typeface="Times New Roman" panose="02020603050405020304" pitchFamily="18" charset="0"/>
              <a:cs typeface="Times New Roman" panose="02020603050405020304" pitchFamily="18" charset="0"/>
            </a:endParaRPr>
          </a:p>
        </xdr:txBody>
      </xdr:sp>
      <xdr:sp macro="" textlink="">
        <xdr:nvSpPr>
          <xdr:cNvPr id="34" name="TextBox 33">
            <a:extLst>
              <a:ext uri="{FF2B5EF4-FFF2-40B4-BE49-F238E27FC236}">
                <a16:creationId xmlns:a16="http://schemas.microsoft.com/office/drawing/2014/main" id="{E941DB80-F243-2D49-1DE0-C1AFAEA1DFBA}"/>
              </a:ext>
            </a:extLst>
          </xdr:cNvPr>
          <xdr:cNvSpPr txBox="1"/>
        </xdr:nvSpPr>
        <xdr:spPr>
          <a:xfrm>
            <a:off x="36425412" y="1321914"/>
            <a:ext cx="372921" cy="25418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800">
                <a:latin typeface="Times New Roman" panose="02020603050405020304" pitchFamily="18" charset="0"/>
                <a:cs typeface="Times New Roman" panose="02020603050405020304" pitchFamily="18" charset="0"/>
              </a:rPr>
              <a:t>Functional Relation Determination</a:t>
            </a:r>
          </a:p>
        </xdr:txBody>
      </xdr:sp>
    </xdr:grpSp>
    <xdr:clientData/>
  </xdr:twoCellAnchor>
  <xdr:twoCellAnchor>
    <xdr:from>
      <xdr:col>125</xdr:col>
      <xdr:colOff>109482</xdr:colOff>
      <xdr:row>22</xdr:row>
      <xdr:rowOff>10950</xdr:rowOff>
    </xdr:from>
    <xdr:to>
      <xdr:col>134</xdr:col>
      <xdr:colOff>87585</xdr:colOff>
      <xdr:row>40</xdr:row>
      <xdr:rowOff>164225</xdr:rowOff>
    </xdr:to>
    <xdr:grpSp>
      <xdr:nvGrpSpPr>
        <xdr:cNvPr id="40" name="Group 39">
          <a:extLst>
            <a:ext uri="{FF2B5EF4-FFF2-40B4-BE49-F238E27FC236}">
              <a16:creationId xmlns:a16="http://schemas.microsoft.com/office/drawing/2014/main" id="{8B0AB120-7568-7F03-E980-5E9951146306}"/>
            </a:ext>
          </a:extLst>
        </xdr:cNvPr>
        <xdr:cNvGrpSpPr/>
      </xdr:nvGrpSpPr>
      <xdr:grpSpPr>
        <a:xfrm>
          <a:off x="11844282" y="5370350"/>
          <a:ext cx="6505903" cy="3810875"/>
          <a:chOff x="36326379" y="5463191"/>
          <a:chExt cx="6382844" cy="3897586"/>
        </a:xfrm>
      </xdr:grpSpPr>
      <xdr:sp macro="" textlink="">
        <xdr:nvSpPr>
          <xdr:cNvPr id="38" name="Rectangle 37">
            <a:extLst>
              <a:ext uri="{FF2B5EF4-FFF2-40B4-BE49-F238E27FC236}">
                <a16:creationId xmlns:a16="http://schemas.microsoft.com/office/drawing/2014/main" id="{D8718D0F-3323-CB55-C582-72350F506B30}"/>
              </a:ext>
            </a:extLst>
          </xdr:cNvPr>
          <xdr:cNvSpPr/>
        </xdr:nvSpPr>
        <xdr:spPr>
          <a:xfrm>
            <a:off x="36326379" y="5463191"/>
            <a:ext cx="6382844" cy="3897586"/>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aphicFrame macro="">
        <xdr:nvGraphicFramePr>
          <xdr:cNvPr id="7" name="Chart 6">
            <a:extLst>
              <a:ext uri="{FF2B5EF4-FFF2-40B4-BE49-F238E27FC236}">
                <a16:creationId xmlns:a16="http://schemas.microsoft.com/office/drawing/2014/main" id="{E37E0980-7C28-2D7D-3E5A-90122D9D39D4}"/>
              </a:ext>
            </a:extLst>
          </xdr:cNvPr>
          <xdr:cNvGraphicFramePr/>
        </xdr:nvGraphicFramePr>
        <xdr:xfrm>
          <a:off x="36635706" y="5568606"/>
          <a:ext cx="5992520" cy="3566387"/>
        </xdr:xfrm>
        <a:graphic>
          <a:graphicData uri="http://schemas.openxmlformats.org/drawingml/2006/chart">
            <c:chart xmlns:c="http://schemas.openxmlformats.org/drawingml/2006/chart" xmlns:r="http://schemas.openxmlformats.org/officeDocument/2006/relationships" r:id="rId3"/>
          </a:graphicData>
        </a:graphic>
      </xdr:graphicFrame>
      <xdr:sp macro="" textlink="">
        <xdr:nvSpPr>
          <xdr:cNvPr id="8" name="TextBox 7">
            <a:extLst>
              <a:ext uri="{FF2B5EF4-FFF2-40B4-BE49-F238E27FC236}">
                <a16:creationId xmlns:a16="http://schemas.microsoft.com/office/drawing/2014/main" id="{690241AF-E76C-5BB9-2F7A-71F56B60206E}"/>
              </a:ext>
            </a:extLst>
          </xdr:cNvPr>
          <xdr:cNvSpPr txBox="1"/>
        </xdr:nvSpPr>
        <xdr:spPr>
          <a:xfrm>
            <a:off x="36763521" y="5660885"/>
            <a:ext cx="702074" cy="31149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n-US" sz="8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r>
              <a:rPr lang="en-US" sz="800">
                <a:latin typeface="Times New Roman" panose="02020603050405020304" pitchFamily="18" charset="0"/>
                <a:cs typeface="Times New Roman" panose="02020603050405020304" pitchFamily="18" charset="0"/>
              </a:rPr>
              <a:t>Strong</a:t>
            </a:r>
          </a:p>
          <a:p>
            <a:pPr algn="ctr"/>
            <a:endParaRPr lang="en-US" sz="8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r>
              <a:rPr lang="en-US" sz="800">
                <a:latin typeface="Times New Roman" panose="02020603050405020304" pitchFamily="18" charset="0"/>
                <a:cs typeface="Times New Roman" panose="02020603050405020304" pitchFamily="18" charset="0"/>
              </a:rPr>
              <a:t>Weak</a:t>
            </a:r>
          </a:p>
          <a:p>
            <a:pPr algn="ctr"/>
            <a:endParaRPr lang="en-US" sz="8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endParaRPr lang="en-US" sz="600">
              <a:latin typeface="Times New Roman" panose="02020603050405020304" pitchFamily="18" charset="0"/>
              <a:cs typeface="Times New Roman" panose="02020603050405020304" pitchFamily="18" charset="0"/>
            </a:endParaRPr>
          </a:p>
          <a:p>
            <a:pPr algn="ctr"/>
            <a:r>
              <a:rPr lang="en-US" sz="800">
                <a:latin typeface="Times New Roman" panose="02020603050405020304" pitchFamily="18" charset="0"/>
                <a:cs typeface="Times New Roman" panose="02020603050405020304" pitchFamily="18" charset="0"/>
              </a:rPr>
              <a:t>Inconsistent</a:t>
            </a:r>
          </a:p>
          <a:p>
            <a:pPr algn="ctr"/>
            <a:endParaRPr lang="en-US" sz="8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r>
              <a:rPr lang="en-US" sz="800">
                <a:latin typeface="Times New Roman" panose="02020603050405020304" pitchFamily="18" charset="0"/>
                <a:cs typeface="Times New Roman" panose="02020603050405020304" pitchFamily="18" charset="0"/>
              </a:rPr>
              <a:t>Null</a:t>
            </a:r>
          </a:p>
          <a:p>
            <a:pPr algn="ctr"/>
            <a:endParaRPr lang="en-US" sz="800">
              <a:latin typeface="Times New Roman" panose="02020603050405020304" pitchFamily="18" charset="0"/>
              <a:cs typeface="Times New Roman" panose="02020603050405020304" pitchFamily="18" charset="0"/>
            </a:endParaRPr>
          </a:p>
          <a:p>
            <a:pPr algn="ctr"/>
            <a:endParaRPr lang="en-US" sz="10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r>
              <a:rPr lang="en-US" sz="800">
                <a:latin typeface="Times New Roman" panose="02020603050405020304" pitchFamily="18" charset="0"/>
                <a:cs typeface="Times New Roman" panose="02020603050405020304" pitchFamily="18" charset="0"/>
              </a:rPr>
              <a:t>Counter-therapeutic</a:t>
            </a:r>
          </a:p>
        </xdr:txBody>
      </xdr:sp>
      <xdr:sp macro="" textlink="">
        <xdr:nvSpPr>
          <xdr:cNvPr id="9" name="TextBox 8">
            <a:extLst>
              <a:ext uri="{FF2B5EF4-FFF2-40B4-BE49-F238E27FC236}">
                <a16:creationId xmlns:a16="http://schemas.microsoft.com/office/drawing/2014/main" id="{29384CE9-9B27-5169-9CB5-F4D7B24C7C17}"/>
              </a:ext>
            </a:extLst>
          </xdr:cNvPr>
          <xdr:cNvSpPr txBox="1"/>
        </xdr:nvSpPr>
        <xdr:spPr>
          <a:xfrm>
            <a:off x="37134003" y="8632667"/>
            <a:ext cx="5465738" cy="58179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800">
                <a:latin typeface="Times New Roman" panose="02020603050405020304" pitchFamily="18" charset="0"/>
                <a:cs typeface="Times New Roman" panose="02020603050405020304" pitchFamily="18" charset="0"/>
              </a:rPr>
              <a:t>                      Immediate/</a:t>
            </a:r>
            <a:r>
              <a:rPr lang="en-US" sz="800">
                <a:solidFill>
                  <a:schemeClr val="tx1"/>
                </a:solidFill>
                <a:latin typeface="Times New Roman" panose="02020603050405020304" pitchFamily="18" charset="0"/>
                <a:cs typeface="Times New Roman" panose="02020603050405020304" pitchFamily="18" charset="0"/>
              </a:rPr>
              <a:t>Unclear</a:t>
            </a:r>
            <a:r>
              <a:rPr lang="en-US" sz="800" baseline="0">
                <a:solidFill>
                  <a:schemeClr val="tx1"/>
                </a:solidFill>
                <a:latin typeface="Times New Roman" panose="02020603050405020304" pitchFamily="18" charset="0"/>
                <a:cs typeface="Times New Roman" panose="02020603050405020304" pitchFamily="18" charset="0"/>
              </a:rPr>
              <a:t>                      </a:t>
            </a:r>
            <a:r>
              <a:rPr lang="en-US" sz="800" b="1" u="sng">
                <a:solidFill>
                  <a:schemeClr val="tx1"/>
                </a:solidFill>
                <a:latin typeface="Times New Roman" panose="02020603050405020304" pitchFamily="18" charset="0"/>
                <a:cs typeface="Times New Roman" panose="02020603050405020304" pitchFamily="18" charset="0"/>
              </a:rPr>
              <a:t>&gt; </a:t>
            </a:r>
            <a:r>
              <a:rPr lang="en-US" sz="800">
                <a:solidFill>
                  <a:schemeClr val="tx1"/>
                </a:solidFill>
                <a:latin typeface="Times New Roman" panose="02020603050405020304" pitchFamily="18" charset="0"/>
                <a:cs typeface="Times New Roman" panose="02020603050405020304" pitchFamily="18" charset="0"/>
              </a:rPr>
              <a:t>1 Wee</a:t>
            </a:r>
            <a:r>
              <a:rPr lang="en-US" sz="800" baseline="0">
                <a:solidFill>
                  <a:schemeClr val="tx1"/>
                </a:solidFill>
                <a:latin typeface="Times New Roman" panose="02020603050405020304" pitchFamily="18" charset="0"/>
                <a:cs typeface="Times New Roman" panose="02020603050405020304" pitchFamily="18" charset="0"/>
              </a:rPr>
              <a:t>k                               </a:t>
            </a:r>
            <a:r>
              <a:rPr lang="en-US" sz="800" u="sng">
                <a:solidFill>
                  <a:schemeClr val="tx1"/>
                </a:solidFill>
                <a:latin typeface="Times New Roman" panose="02020603050405020304" pitchFamily="18" charset="0"/>
                <a:cs typeface="Times New Roman" panose="02020603050405020304" pitchFamily="18" charset="0"/>
              </a:rPr>
              <a:t> &gt;</a:t>
            </a:r>
            <a:r>
              <a:rPr lang="en-US" sz="800" u="none">
                <a:solidFill>
                  <a:schemeClr val="tx1"/>
                </a:solidFill>
                <a:latin typeface="Times New Roman" panose="02020603050405020304" pitchFamily="18" charset="0"/>
                <a:cs typeface="Times New Roman" panose="02020603050405020304" pitchFamily="18" charset="0"/>
              </a:rPr>
              <a:t> 2</a:t>
            </a:r>
            <a:r>
              <a:rPr lang="en-US" sz="800">
                <a:solidFill>
                  <a:schemeClr val="tx1"/>
                </a:solidFill>
                <a:latin typeface="Times New Roman" panose="02020603050405020304" pitchFamily="18" charset="0"/>
                <a:cs typeface="Times New Roman" panose="02020603050405020304" pitchFamily="18" charset="0"/>
              </a:rPr>
              <a:t> Weeks</a:t>
            </a:r>
            <a:r>
              <a:rPr lang="en-US" sz="800" baseline="0">
                <a:solidFill>
                  <a:schemeClr val="tx1"/>
                </a:solidFill>
                <a:latin typeface="Times New Roman" panose="02020603050405020304" pitchFamily="18" charset="0"/>
                <a:cs typeface="Times New Roman" panose="02020603050405020304" pitchFamily="18" charset="0"/>
              </a:rPr>
              <a:t>                               </a:t>
            </a:r>
            <a:r>
              <a:rPr lang="en-US" sz="800" u="sng">
                <a:solidFill>
                  <a:schemeClr val="tx1"/>
                </a:solidFill>
                <a:latin typeface="Times New Roman" panose="02020603050405020304" pitchFamily="18" charset="0"/>
                <a:cs typeface="Times New Roman" panose="02020603050405020304" pitchFamily="18" charset="0"/>
              </a:rPr>
              <a:t> &gt;</a:t>
            </a:r>
            <a:r>
              <a:rPr lang="en-US" sz="800" u="none">
                <a:solidFill>
                  <a:schemeClr val="tx1"/>
                </a:solidFill>
                <a:latin typeface="Times New Roman" panose="02020603050405020304" pitchFamily="18" charset="0"/>
                <a:cs typeface="Times New Roman" panose="02020603050405020304" pitchFamily="18" charset="0"/>
              </a:rPr>
              <a:t> </a:t>
            </a:r>
            <a:r>
              <a:rPr lang="en-US" sz="800">
                <a:solidFill>
                  <a:schemeClr val="tx1"/>
                </a:solidFill>
                <a:latin typeface="Times New Roman" panose="02020603050405020304" pitchFamily="18" charset="0"/>
                <a:cs typeface="Times New Roman" panose="02020603050405020304" pitchFamily="18" charset="0"/>
              </a:rPr>
              <a:t>1</a:t>
            </a:r>
            <a:r>
              <a:rPr lang="en-US" sz="800" baseline="0">
                <a:solidFill>
                  <a:schemeClr val="tx1"/>
                </a:solidFill>
                <a:latin typeface="Times New Roman" panose="02020603050405020304" pitchFamily="18" charset="0"/>
                <a:cs typeface="Times New Roman" panose="02020603050405020304" pitchFamily="18" charset="0"/>
              </a:rPr>
              <a:t> month</a:t>
            </a:r>
            <a:endParaRPr lang="en-US" sz="800">
              <a:solidFill>
                <a:schemeClr val="tx1"/>
              </a:solidFill>
              <a:latin typeface="Times New Roman" panose="02020603050405020304" pitchFamily="18" charset="0"/>
              <a:cs typeface="Times New Roman" panose="02020603050405020304" pitchFamily="18" charset="0"/>
            </a:endParaRPr>
          </a:p>
          <a:p>
            <a:pPr algn="ctr"/>
            <a:endParaRPr lang="en-US" sz="1200">
              <a:latin typeface="Times New Roman" panose="02020603050405020304" pitchFamily="18" charset="0"/>
              <a:cs typeface="Times New Roman" panose="02020603050405020304" pitchFamily="18" charset="0"/>
            </a:endParaRPr>
          </a:p>
          <a:p>
            <a:pPr algn="ctr"/>
            <a:r>
              <a:rPr lang="en-US" sz="800">
                <a:latin typeface="Times New Roman" panose="02020603050405020304" pitchFamily="18" charset="0"/>
                <a:cs typeface="Times New Roman" panose="02020603050405020304" pitchFamily="18" charset="0"/>
              </a:rPr>
              <a:t>Latency to Maintenance Measurement </a:t>
            </a:r>
          </a:p>
        </xdr:txBody>
      </xdr:sp>
      <xdr:sp macro="" textlink="">
        <xdr:nvSpPr>
          <xdr:cNvPr id="37" name="TextBox 36">
            <a:extLst>
              <a:ext uri="{FF2B5EF4-FFF2-40B4-BE49-F238E27FC236}">
                <a16:creationId xmlns:a16="http://schemas.microsoft.com/office/drawing/2014/main" id="{A0C6341A-EE00-A24D-9AA5-1D48DE62730B}"/>
              </a:ext>
            </a:extLst>
          </xdr:cNvPr>
          <xdr:cNvSpPr txBox="1"/>
        </xdr:nvSpPr>
        <xdr:spPr>
          <a:xfrm>
            <a:off x="36457758" y="5824483"/>
            <a:ext cx="372921" cy="25418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800">
                <a:latin typeface="Times New Roman" panose="02020603050405020304" pitchFamily="18" charset="0"/>
                <a:cs typeface="Times New Roman" panose="02020603050405020304" pitchFamily="18" charset="0"/>
              </a:rPr>
              <a:t>Determination Regarding Maintained Outcomes</a:t>
            </a:r>
          </a:p>
        </xdr:txBody>
      </xdr:sp>
    </xdr:grpSp>
    <xdr:clientData/>
  </xdr:twoCellAnchor>
  <xdr:twoCellAnchor>
    <xdr:from>
      <xdr:col>125</xdr:col>
      <xdr:colOff>109482</xdr:colOff>
      <xdr:row>41</xdr:row>
      <xdr:rowOff>21898</xdr:rowOff>
    </xdr:from>
    <xdr:to>
      <xdr:col>134</xdr:col>
      <xdr:colOff>65689</xdr:colOff>
      <xdr:row>59</xdr:row>
      <xdr:rowOff>164226</xdr:rowOff>
    </xdr:to>
    <xdr:grpSp>
      <xdr:nvGrpSpPr>
        <xdr:cNvPr id="70" name="Group 69">
          <a:extLst>
            <a:ext uri="{FF2B5EF4-FFF2-40B4-BE49-F238E27FC236}">
              <a16:creationId xmlns:a16="http://schemas.microsoft.com/office/drawing/2014/main" id="{396181F9-59D5-87CF-5EF4-5145D8603A0A}"/>
            </a:ext>
          </a:extLst>
        </xdr:cNvPr>
        <xdr:cNvGrpSpPr/>
      </xdr:nvGrpSpPr>
      <xdr:grpSpPr>
        <a:xfrm>
          <a:off x="11844282" y="9242098"/>
          <a:ext cx="6484007" cy="3799928"/>
          <a:chOff x="36326379" y="9426467"/>
          <a:chExt cx="6360948" cy="3886638"/>
        </a:xfrm>
      </xdr:grpSpPr>
      <xdr:sp macro="" textlink="">
        <xdr:nvSpPr>
          <xdr:cNvPr id="42" name="Rectangle 41">
            <a:extLst>
              <a:ext uri="{FF2B5EF4-FFF2-40B4-BE49-F238E27FC236}">
                <a16:creationId xmlns:a16="http://schemas.microsoft.com/office/drawing/2014/main" id="{B3FC495A-283E-897F-084F-4810E24E983F}"/>
              </a:ext>
            </a:extLst>
          </xdr:cNvPr>
          <xdr:cNvSpPr/>
        </xdr:nvSpPr>
        <xdr:spPr>
          <a:xfrm>
            <a:off x="36326379" y="9426467"/>
            <a:ext cx="6360948" cy="3886638"/>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aphicFrame macro="">
        <xdr:nvGraphicFramePr>
          <xdr:cNvPr id="10" name="Chart 9">
            <a:extLst>
              <a:ext uri="{FF2B5EF4-FFF2-40B4-BE49-F238E27FC236}">
                <a16:creationId xmlns:a16="http://schemas.microsoft.com/office/drawing/2014/main" id="{D2259711-400E-C14D-AC07-F7C0C743DD59}"/>
              </a:ext>
            </a:extLst>
          </xdr:cNvPr>
          <xdr:cNvGraphicFramePr>
            <a:graphicFrameLocks/>
          </xdr:cNvGraphicFramePr>
        </xdr:nvGraphicFramePr>
        <xdr:xfrm>
          <a:off x="36677939" y="9550485"/>
          <a:ext cx="5972759" cy="3605935"/>
        </xdr:xfrm>
        <a:graphic>
          <a:graphicData uri="http://schemas.openxmlformats.org/drawingml/2006/chart">
            <c:chart xmlns:c="http://schemas.openxmlformats.org/drawingml/2006/chart" xmlns:r="http://schemas.openxmlformats.org/officeDocument/2006/relationships" r:id="rId4"/>
          </a:graphicData>
        </a:graphic>
      </xdr:graphicFrame>
      <xdr:sp macro="" textlink="">
        <xdr:nvSpPr>
          <xdr:cNvPr id="11" name="TextBox 10">
            <a:extLst>
              <a:ext uri="{FF2B5EF4-FFF2-40B4-BE49-F238E27FC236}">
                <a16:creationId xmlns:a16="http://schemas.microsoft.com/office/drawing/2014/main" id="{06FFAA7B-1E21-C848-9CDE-D372670507F4}"/>
              </a:ext>
            </a:extLst>
          </xdr:cNvPr>
          <xdr:cNvSpPr txBox="1"/>
        </xdr:nvSpPr>
        <xdr:spPr>
          <a:xfrm>
            <a:off x="36649234" y="9492782"/>
            <a:ext cx="714951" cy="30994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n-US" sz="8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r>
              <a:rPr lang="en-US" sz="800">
                <a:latin typeface="Times New Roman" panose="02020603050405020304" pitchFamily="18" charset="0"/>
                <a:cs typeface="Times New Roman" panose="02020603050405020304" pitchFamily="18" charset="0"/>
              </a:rPr>
              <a:t>Strong</a:t>
            </a:r>
          </a:p>
          <a:p>
            <a:pPr algn="ctr"/>
            <a:endParaRPr lang="en-US" sz="8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endParaRPr lang="en-US" sz="10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r>
              <a:rPr lang="en-US" sz="800">
                <a:latin typeface="Times New Roman" panose="02020603050405020304" pitchFamily="18" charset="0"/>
                <a:cs typeface="Times New Roman" panose="02020603050405020304" pitchFamily="18" charset="0"/>
              </a:rPr>
              <a:t>Weak</a:t>
            </a:r>
          </a:p>
          <a:p>
            <a:pPr algn="ctr"/>
            <a:endParaRPr lang="en-US" sz="800">
              <a:latin typeface="Times New Roman" panose="02020603050405020304" pitchFamily="18" charset="0"/>
              <a:cs typeface="Times New Roman" panose="02020603050405020304" pitchFamily="18" charset="0"/>
            </a:endParaRPr>
          </a:p>
          <a:p>
            <a:pPr algn="ctr"/>
            <a:endParaRPr lang="en-US" sz="1000">
              <a:latin typeface="Times New Roman" panose="02020603050405020304" pitchFamily="18" charset="0"/>
              <a:cs typeface="Times New Roman" panose="02020603050405020304" pitchFamily="18" charset="0"/>
            </a:endParaRPr>
          </a:p>
          <a:p>
            <a:pPr algn="ctr"/>
            <a:endParaRPr lang="en-US" sz="10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r>
              <a:rPr lang="en-US" sz="800">
                <a:latin typeface="Times New Roman" panose="02020603050405020304" pitchFamily="18" charset="0"/>
                <a:cs typeface="Times New Roman" panose="02020603050405020304" pitchFamily="18" charset="0"/>
              </a:rPr>
              <a:t>Inconsistent</a:t>
            </a:r>
          </a:p>
          <a:p>
            <a:pPr algn="ctr"/>
            <a:endParaRPr lang="en-US" sz="800">
              <a:latin typeface="Times New Roman" panose="02020603050405020304" pitchFamily="18" charset="0"/>
              <a:cs typeface="Times New Roman" panose="02020603050405020304" pitchFamily="18" charset="0"/>
            </a:endParaRPr>
          </a:p>
          <a:p>
            <a:pPr algn="ctr"/>
            <a:endParaRPr lang="en-US" sz="10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r>
              <a:rPr lang="en-US" sz="800">
                <a:latin typeface="Times New Roman" panose="02020603050405020304" pitchFamily="18" charset="0"/>
                <a:cs typeface="Times New Roman" panose="02020603050405020304" pitchFamily="18" charset="0"/>
              </a:rPr>
              <a:t>Null</a:t>
            </a:r>
          </a:p>
          <a:p>
            <a:pPr algn="ctr"/>
            <a:endParaRPr lang="en-US" sz="800">
              <a:latin typeface="Times New Roman" panose="02020603050405020304" pitchFamily="18" charset="0"/>
              <a:cs typeface="Times New Roman" panose="02020603050405020304" pitchFamily="18" charset="0"/>
            </a:endParaRPr>
          </a:p>
          <a:p>
            <a:pPr algn="ctr"/>
            <a:endParaRPr lang="en-US" sz="1000">
              <a:latin typeface="Times New Roman" panose="02020603050405020304" pitchFamily="18" charset="0"/>
              <a:cs typeface="Times New Roman" panose="02020603050405020304" pitchFamily="18" charset="0"/>
            </a:endParaRPr>
          </a:p>
          <a:p>
            <a:pPr algn="ctr"/>
            <a:endParaRPr lang="en-US" sz="1200">
              <a:latin typeface="Times New Roman" panose="02020603050405020304" pitchFamily="18" charset="0"/>
              <a:cs typeface="Times New Roman" panose="02020603050405020304" pitchFamily="18" charset="0"/>
            </a:endParaRPr>
          </a:p>
          <a:p>
            <a:pPr algn="ctr"/>
            <a:r>
              <a:rPr lang="en-US" sz="800">
                <a:latin typeface="Times New Roman" panose="02020603050405020304" pitchFamily="18" charset="0"/>
                <a:cs typeface="Times New Roman" panose="02020603050405020304" pitchFamily="18" charset="0"/>
              </a:rPr>
              <a:t>Counter-therapeutic</a:t>
            </a:r>
          </a:p>
          <a:p>
            <a:pPr algn="ctr"/>
            <a:endParaRPr lang="en-US" sz="8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xdr:txBody>
      </xdr:sp>
      <xdr:sp macro="" textlink="">
        <xdr:nvSpPr>
          <xdr:cNvPr id="12" name="TextBox 11">
            <a:extLst>
              <a:ext uri="{FF2B5EF4-FFF2-40B4-BE49-F238E27FC236}">
                <a16:creationId xmlns:a16="http://schemas.microsoft.com/office/drawing/2014/main" id="{189A478D-76FC-7F49-B996-3CA639EC4559}"/>
              </a:ext>
            </a:extLst>
          </xdr:cNvPr>
          <xdr:cNvSpPr txBox="1"/>
        </xdr:nvSpPr>
        <xdr:spPr>
          <a:xfrm>
            <a:off x="37097107" y="12594814"/>
            <a:ext cx="5524531" cy="659072"/>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800">
                <a:latin typeface="Times New Roman" panose="02020603050405020304" pitchFamily="18" charset="0"/>
                <a:cs typeface="Times New Roman" panose="02020603050405020304" pitchFamily="18" charset="0"/>
              </a:rPr>
              <a:t>                             Post Only</a:t>
            </a:r>
            <a:r>
              <a:rPr lang="en-US" sz="800" baseline="0">
                <a:latin typeface="Times New Roman" panose="02020603050405020304" pitchFamily="18" charset="0"/>
                <a:cs typeface="Times New Roman" panose="02020603050405020304" pitchFamily="18" charset="0"/>
              </a:rPr>
              <a:t>                          	     </a:t>
            </a:r>
            <a:r>
              <a:rPr lang="en-US" sz="800">
                <a:latin typeface="Times New Roman" panose="02020603050405020304" pitchFamily="18" charset="0"/>
                <a:cs typeface="Times New Roman" panose="02020603050405020304" pitchFamily="18" charset="0"/>
              </a:rPr>
              <a:t>Pre/Post</a:t>
            </a:r>
            <a:r>
              <a:rPr lang="en-US" sz="800" baseline="0">
                <a:latin typeface="Times New Roman" panose="02020603050405020304" pitchFamily="18" charset="0"/>
                <a:cs typeface="Times New Roman" panose="02020603050405020304" pitchFamily="18" charset="0"/>
              </a:rPr>
              <a:t>                                 </a:t>
            </a:r>
            <a:r>
              <a:rPr lang="en-US" sz="800">
                <a:latin typeface="Times New Roman" panose="02020603050405020304" pitchFamily="18" charset="0"/>
                <a:cs typeface="Times New Roman" panose="02020603050405020304" pitchFamily="18" charset="0"/>
              </a:rPr>
              <a:t>Intermittent</a:t>
            </a:r>
            <a:r>
              <a:rPr lang="en-US" sz="800" baseline="0">
                <a:latin typeface="Times New Roman" panose="02020603050405020304" pitchFamily="18" charset="0"/>
                <a:cs typeface="Times New Roman" panose="02020603050405020304" pitchFamily="18" charset="0"/>
              </a:rPr>
              <a:t>                         </a:t>
            </a:r>
            <a:r>
              <a:rPr lang="en-US" sz="800">
                <a:latin typeface="Times New Roman" panose="02020603050405020304" pitchFamily="18" charset="0"/>
                <a:cs typeface="Times New Roman" panose="02020603050405020304" pitchFamily="18" charset="0"/>
              </a:rPr>
              <a:t>Single</a:t>
            </a:r>
            <a:r>
              <a:rPr lang="en-US" sz="800" baseline="0">
                <a:latin typeface="Times New Roman" panose="02020603050405020304" pitchFamily="18" charset="0"/>
                <a:cs typeface="Times New Roman" panose="02020603050405020304" pitchFamily="18" charset="0"/>
              </a:rPr>
              <a:t> Case Data</a:t>
            </a:r>
          </a:p>
          <a:p>
            <a:pPr algn="l"/>
            <a:r>
              <a:rPr lang="en-US" sz="1200" baseline="0">
                <a:latin typeface="Times New Roman" panose="02020603050405020304" pitchFamily="18" charset="0"/>
                <a:cs typeface="Times New Roman" panose="02020603050405020304" pitchFamily="18" charset="0"/>
              </a:rPr>
              <a:t>  </a:t>
            </a:r>
          </a:p>
          <a:p>
            <a:pPr algn="l"/>
            <a:r>
              <a:rPr lang="en-US" sz="800">
                <a:latin typeface="Times New Roman" panose="02020603050405020304" pitchFamily="18" charset="0"/>
                <a:cs typeface="Times New Roman" panose="02020603050405020304" pitchFamily="18" charset="0"/>
              </a:rPr>
              <a:t>                                                               </a:t>
            </a:r>
            <a:r>
              <a:rPr lang="en-US" sz="800" baseline="0">
                <a:latin typeface="Times New Roman" panose="02020603050405020304" pitchFamily="18" charset="0"/>
                <a:cs typeface="Times New Roman" panose="02020603050405020304" pitchFamily="18" charset="0"/>
              </a:rPr>
              <a:t>  </a:t>
            </a:r>
            <a:r>
              <a:rPr lang="en-US" sz="800">
                <a:latin typeface="Times New Roman" panose="02020603050405020304" pitchFamily="18" charset="0"/>
                <a:cs typeface="Times New Roman" panose="02020603050405020304" pitchFamily="18" charset="0"/>
              </a:rPr>
              <a:t>  Rigor</a:t>
            </a:r>
            <a:r>
              <a:rPr lang="en-US" sz="800" baseline="0">
                <a:latin typeface="Times New Roman" panose="02020603050405020304" pitchFamily="18" charset="0"/>
                <a:cs typeface="Times New Roman" panose="02020603050405020304" pitchFamily="18" charset="0"/>
              </a:rPr>
              <a:t> of Generalization Measurement</a:t>
            </a:r>
            <a:endParaRPr lang="en-US" sz="800">
              <a:latin typeface="Times New Roman" panose="02020603050405020304" pitchFamily="18" charset="0"/>
              <a:cs typeface="Times New Roman" panose="02020603050405020304" pitchFamily="18" charset="0"/>
            </a:endParaRPr>
          </a:p>
        </xdr:txBody>
      </xdr:sp>
      <xdr:sp macro="" textlink="">
        <xdr:nvSpPr>
          <xdr:cNvPr id="41" name="TextBox 40">
            <a:extLst>
              <a:ext uri="{FF2B5EF4-FFF2-40B4-BE49-F238E27FC236}">
                <a16:creationId xmlns:a16="http://schemas.microsoft.com/office/drawing/2014/main" id="{F523EEE4-E16B-AD41-A4F0-FEA498879ED5}"/>
              </a:ext>
            </a:extLst>
          </xdr:cNvPr>
          <xdr:cNvSpPr txBox="1"/>
        </xdr:nvSpPr>
        <xdr:spPr>
          <a:xfrm>
            <a:off x="36359223" y="9973881"/>
            <a:ext cx="372921" cy="25418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800">
                <a:latin typeface="Times New Roman" panose="02020603050405020304" pitchFamily="18" charset="0"/>
                <a:cs typeface="Times New Roman" panose="02020603050405020304" pitchFamily="18" charset="0"/>
              </a:rPr>
              <a:t>Determination Regarding Generalized Outcomes</a:t>
            </a:r>
          </a:p>
        </xdr:txBody>
      </xdr:sp>
    </xdr:grpSp>
    <xdr:clientData/>
  </xdr:twoCellAnchor>
  <xdr:twoCellAnchor>
    <xdr:from>
      <xdr:col>135</xdr:col>
      <xdr:colOff>547414</xdr:colOff>
      <xdr:row>20</xdr:row>
      <xdr:rowOff>92232</xdr:rowOff>
    </xdr:from>
    <xdr:to>
      <xdr:col>141</xdr:col>
      <xdr:colOff>467010</xdr:colOff>
      <xdr:row>20</xdr:row>
      <xdr:rowOff>92232</xdr:rowOff>
    </xdr:to>
    <xdr:cxnSp macro="">
      <xdr:nvCxnSpPr>
        <xdr:cNvPr id="44" name="Straight Connector 43">
          <a:extLst>
            <a:ext uri="{FF2B5EF4-FFF2-40B4-BE49-F238E27FC236}">
              <a16:creationId xmlns:a16="http://schemas.microsoft.com/office/drawing/2014/main" id="{58D3DAC2-58E5-6149-BB44-FB37140B7C4F}"/>
            </a:ext>
          </a:extLst>
        </xdr:cNvPr>
        <xdr:cNvCxnSpPr/>
      </xdr:nvCxnSpPr>
      <xdr:spPr>
        <a:xfrm flipV="1">
          <a:off x="43990173" y="4252577"/>
          <a:ext cx="4846320" cy="0"/>
        </a:xfrm>
        <a:prstGeom prst="line">
          <a:avLst/>
        </a:prstGeom>
        <a:ln>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135</xdr:col>
      <xdr:colOff>546537</xdr:colOff>
      <xdr:row>17</xdr:row>
      <xdr:rowOff>91356</xdr:rowOff>
    </xdr:from>
    <xdr:to>
      <xdr:col>141</xdr:col>
      <xdr:colOff>466133</xdr:colOff>
      <xdr:row>17</xdr:row>
      <xdr:rowOff>91356</xdr:rowOff>
    </xdr:to>
    <xdr:cxnSp macro="">
      <xdr:nvCxnSpPr>
        <xdr:cNvPr id="46" name="Straight Connector 45">
          <a:extLst>
            <a:ext uri="{FF2B5EF4-FFF2-40B4-BE49-F238E27FC236}">
              <a16:creationId xmlns:a16="http://schemas.microsoft.com/office/drawing/2014/main" id="{13B6EEDA-CD69-C24A-A851-12FAFD49873E}"/>
            </a:ext>
          </a:extLst>
        </xdr:cNvPr>
        <xdr:cNvCxnSpPr/>
      </xdr:nvCxnSpPr>
      <xdr:spPr>
        <a:xfrm flipV="1">
          <a:off x="43989296" y="3627649"/>
          <a:ext cx="4846320" cy="0"/>
        </a:xfrm>
        <a:prstGeom prst="line">
          <a:avLst/>
        </a:prstGeom>
        <a:ln>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135</xdr:col>
      <xdr:colOff>556609</xdr:colOff>
      <xdr:row>14</xdr:row>
      <xdr:rowOff>101429</xdr:rowOff>
    </xdr:from>
    <xdr:to>
      <xdr:col>141</xdr:col>
      <xdr:colOff>476205</xdr:colOff>
      <xdr:row>14</xdr:row>
      <xdr:rowOff>101429</xdr:rowOff>
    </xdr:to>
    <xdr:cxnSp macro="">
      <xdr:nvCxnSpPr>
        <xdr:cNvPr id="47" name="Straight Connector 46">
          <a:extLst>
            <a:ext uri="{FF2B5EF4-FFF2-40B4-BE49-F238E27FC236}">
              <a16:creationId xmlns:a16="http://schemas.microsoft.com/office/drawing/2014/main" id="{B0149BD2-96B4-A04D-9C03-65224D436089}"/>
            </a:ext>
          </a:extLst>
        </xdr:cNvPr>
        <xdr:cNvCxnSpPr/>
      </xdr:nvCxnSpPr>
      <xdr:spPr>
        <a:xfrm flipV="1">
          <a:off x="43999368" y="3013670"/>
          <a:ext cx="4846320" cy="0"/>
        </a:xfrm>
        <a:prstGeom prst="line">
          <a:avLst/>
        </a:prstGeom>
        <a:ln>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135</xdr:col>
      <xdr:colOff>555734</xdr:colOff>
      <xdr:row>11</xdr:row>
      <xdr:rowOff>89604</xdr:rowOff>
    </xdr:from>
    <xdr:to>
      <xdr:col>141</xdr:col>
      <xdr:colOff>475330</xdr:colOff>
      <xdr:row>11</xdr:row>
      <xdr:rowOff>89604</xdr:rowOff>
    </xdr:to>
    <xdr:cxnSp macro="">
      <xdr:nvCxnSpPr>
        <xdr:cNvPr id="48" name="Straight Connector 47">
          <a:extLst>
            <a:ext uri="{FF2B5EF4-FFF2-40B4-BE49-F238E27FC236}">
              <a16:creationId xmlns:a16="http://schemas.microsoft.com/office/drawing/2014/main" id="{6E4329E9-E6B2-9745-95B2-9562F635E3FE}"/>
            </a:ext>
          </a:extLst>
        </xdr:cNvPr>
        <xdr:cNvCxnSpPr/>
      </xdr:nvCxnSpPr>
      <xdr:spPr>
        <a:xfrm flipV="1">
          <a:off x="43998493" y="2377794"/>
          <a:ext cx="4846320" cy="0"/>
        </a:xfrm>
        <a:prstGeom prst="line">
          <a:avLst/>
        </a:prstGeom>
        <a:ln>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134</xdr:col>
      <xdr:colOff>451655</xdr:colOff>
      <xdr:row>23</xdr:row>
      <xdr:rowOff>0</xdr:rowOff>
    </xdr:from>
    <xdr:to>
      <xdr:col>141</xdr:col>
      <xdr:colOff>696330</xdr:colOff>
      <xdr:row>40</xdr:row>
      <xdr:rowOff>30094</xdr:rowOff>
    </xdr:to>
    <xdr:graphicFrame macro="">
      <xdr:nvGraphicFramePr>
        <xdr:cNvPr id="51" name="Chart 50">
          <a:extLst>
            <a:ext uri="{FF2B5EF4-FFF2-40B4-BE49-F238E27FC236}">
              <a16:creationId xmlns:a16="http://schemas.microsoft.com/office/drawing/2014/main" id="{5171DA29-E4EF-F042-ABEB-4AEAE8956D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134</xdr:col>
      <xdr:colOff>579470</xdr:colOff>
      <xdr:row>23</xdr:row>
      <xdr:rowOff>92279</xdr:rowOff>
    </xdr:from>
    <xdr:to>
      <xdr:col>135</xdr:col>
      <xdr:colOff>460423</xdr:colOff>
      <xdr:row>38</xdr:row>
      <xdr:rowOff>87020</xdr:rowOff>
    </xdr:to>
    <xdr:sp macro="" textlink="">
      <xdr:nvSpPr>
        <xdr:cNvPr id="52" name="TextBox 51">
          <a:extLst>
            <a:ext uri="{FF2B5EF4-FFF2-40B4-BE49-F238E27FC236}">
              <a16:creationId xmlns:a16="http://schemas.microsoft.com/office/drawing/2014/main" id="{286F1E4A-6212-874C-9942-E0BC085D358F}"/>
            </a:ext>
          </a:extLst>
        </xdr:cNvPr>
        <xdr:cNvSpPr txBox="1"/>
      </xdr:nvSpPr>
      <xdr:spPr>
        <a:xfrm>
          <a:off x="43201108" y="5752538"/>
          <a:ext cx="702074" cy="31149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n-US" sz="8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r>
            <a:rPr lang="en-US" sz="800">
              <a:latin typeface="Times New Roman" panose="02020603050405020304" pitchFamily="18" charset="0"/>
              <a:cs typeface="Times New Roman" panose="02020603050405020304" pitchFamily="18" charset="0"/>
            </a:rPr>
            <a:t>Strong</a:t>
          </a:r>
        </a:p>
        <a:p>
          <a:pPr algn="ctr"/>
          <a:endParaRPr lang="en-US" sz="8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r>
            <a:rPr lang="en-US" sz="800">
              <a:latin typeface="Times New Roman" panose="02020603050405020304" pitchFamily="18" charset="0"/>
              <a:cs typeface="Times New Roman" panose="02020603050405020304" pitchFamily="18" charset="0"/>
            </a:rPr>
            <a:t>Weak</a:t>
          </a:r>
        </a:p>
        <a:p>
          <a:pPr algn="ctr"/>
          <a:endParaRPr lang="en-US" sz="8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endParaRPr lang="en-US" sz="600">
            <a:latin typeface="Times New Roman" panose="02020603050405020304" pitchFamily="18" charset="0"/>
            <a:cs typeface="Times New Roman" panose="02020603050405020304" pitchFamily="18" charset="0"/>
          </a:endParaRPr>
        </a:p>
        <a:p>
          <a:pPr algn="ctr"/>
          <a:r>
            <a:rPr lang="en-US" sz="800">
              <a:latin typeface="Times New Roman" panose="02020603050405020304" pitchFamily="18" charset="0"/>
              <a:cs typeface="Times New Roman" panose="02020603050405020304" pitchFamily="18" charset="0"/>
            </a:rPr>
            <a:t>Inconsistent</a:t>
          </a:r>
        </a:p>
        <a:p>
          <a:pPr algn="ctr"/>
          <a:endParaRPr lang="en-US" sz="8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r>
            <a:rPr lang="en-US" sz="800">
              <a:latin typeface="Times New Roman" panose="02020603050405020304" pitchFamily="18" charset="0"/>
              <a:cs typeface="Times New Roman" panose="02020603050405020304" pitchFamily="18" charset="0"/>
            </a:rPr>
            <a:t>Null</a:t>
          </a:r>
        </a:p>
        <a:p>
          <a:pPr algn="ctr"/>
          <a:endParaRPr lang="en-US" sz="800">
            <a:latin typeface="Times New Roman" panose="02020603050405020304" pitchFamily="18" charset="0"/>
            <a:cs typeface="Times New Roman" panose="02020603050405020304" pitchFamily="18" charset="0"/>
          </a:endParaRPr>
        </a:p>
        <a:p>
          <a:pPr algn="ctr"/>
          <a:endParaRPr lang="en-US" sz="10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r>
            <a:rPr lang="en-US" sz="800">
              <a:latin typeface="Times New Roman" panose="02020603050405020304" pitchFamily="18" charset="0"/>
              <a:cs typeface="Times New Roman" panose="02020603050405020304" pitchFamily="18" charset="0"/>
            </a:rPr>
            <a:t>Counter-therapeutic</a:t>
          </a:r>
        </a:p>
      </xdr:txBody>
    </xdr:sp>
    <xdr:clientData/>
  </xdr:twoCellAnchor>
  <xdr:twoCellAnchor>
    <xdr:from>
      <xdr:col>135</xdr:col>
      <xdr:colOff>394139</xdr:colOff>
      <xdr:row>37</xdr:row>
      <xdr:rowOff>151822</xdr:rowOff>
    </xdr:from>
    <xdr:to>
      <xdr:col>141</xdr:col>
      <xdr:colOff>613104</xdr:colOff>
      <xdr:row>40</xdr:row>
      <xdr:rowOff>109569</xdr:rowOff>
    </xdr:to>
    <xdr:sp macro="" textlink="">
      <xdr:nvSpPr>
        <xdr:cNvPr id="53" name="TextBox 52">
          <a:extLst>
            <a:ext uri="{FF2B5EF4-FFF2-40B4-BE49-F238E27FC236}">
              <a16:creationId xmlns:a16="http://schemas.microsoft.com/office/drawing/2014/main" id="{8658BC5F-B2BF-3043-8DDE-6DEA0CAB14E3}"/>
            </a:ext>
          </a:extLst>
        </xdr:cNvPr>
        <xdr:cNvSpPr txBox="1"/>
      </xdr:nvSpPr>
      <xdr:spPr>
        <a:xfrm>
          <a:off x="43836898" y="8724322"/>
          <a:ext cx="5145689" cy="58179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800">
              <a:latin typeface="Times New Roman" panose="02020603050405020304" pitchFamily="18" charset="0"/>
              <a:cs typeface="Times New Roman" panose="02020603050405020304" pitchFamily="18" charset="0"/>
            </a:rPr>
            <a:t>            Immediate/</a:t>
          </a:r>
          <a:r>
            <a:rPr lang="en-US" sz="800">
              <a:solidFill>
                <a:schemeClr val="tx1"/>
              </a:solidFill>
              <a:latin typeface="Times New Roman" panose="02020603050405020304" pitchFamily="18" charset="0"/>
              <a:cs typeface="Times New Roman" panose="02020603050405020304" pitchFamily="18" charset="0"/>
            </a:rPr>
            <a:t>Unclear</a:t>
          </a:r>
          <a:r>
            <a:rPr lang="en-US" sz="800" baseline="0">
              <a:solidFill>
                <a:schemeClr val="tx1"/>
              </a:solidFill>
              <a:latin typeface="Times New Roman" panose="02020603050405020304" pitchFamily="18" charset="0"/>
              <a:cs typeface="Times New Roman" panose="02020603050405020304" pitchFamily="18" charset="0"/>
            </a:rPr>
            <a:t>                       </a:t>
          </a:r>
          <a:r>
            <a:rPr lang="en-US" sz="800" b="1" u="sng">
              <a:solidFill>
                <a:schemeClr val="tx1"/>
              </a:solidFill>
              <a:latin typeface="Times New Roman" panose="02020603050405020304" pitchFamily="18" charset="0"/>
              <a:cs typeface="Times New Roman" panose="02020603050405020304" pitchFamily="18" charset="0"/>
            </a:rPr>
            <a:t>&gt; </a:t>
          </a:r>
          <a:r>
            <a:rPr lang="en-US" sz="800">
              <a:solidFill>
                <a:schemeClr val="tx1"/>
              </a:solidFill>
              <a:latin typeface="Times New Roman" panose="02020603050405020304" pitchFamily="18" charset="0"/>
              <a:cs typeface="Times New Roman" panose="02020603050405020304" pitchFamily="18" charset="0"/>
            </a:rPr>
            <a:t>1 Wee</a:t>
          </a:r>
          <a:r>
            <a:rPr lang="en-US" sz="800" baseline="0">
              <a:solidFill>
                <a:schemeClr val="tx1"/>
              </a:solidFill>
              <a:latin typeface="Times New Roman" panose="02020603050405020304" pitchFamily="18" charset="0"/>
              <a:cs typeface="Times New Roman" panose="02020603050405020304" pitchFamily="18" charset="0"/>
            </a:rPr>
            <a:t>k                               </a:t>
          </a:r>
          <a:r>
            <a:rPr lang="en-US" sz="800" u="sng">
              <a:solidFill>
                <a:schemeClr val="tx1"/>
              </a:solidFill>
              <a:latin typeface="Times New Roman" panose="02020603050405020304" pitchFamily="18" charset="0"/>
              <a:cs typeface="Times New Roman" panose="02020603050405020304" pitchFamily="18" charset="0"/>
            </a:rPr>
            <a:t> &gt;</a:t>
          </a:r>
          <a:r>
            <a:rPr lang="en-US" sz="800" u="none">
              <a:solidFill>
                <a:schemeClr val="tx1"/>
              </a:solidFill>
              <a:latin typeface="Times New Roman" panose="02020603050405020304" pitchFamily="18" charset="0"/>
              <a:cs typeface="Times New Roman" panose="02020603050405020304" pitchFamily="18" charset="0"/>
            </a:rPr>
            <a:t> 2</a:t>
          </a:r>
          <a:r>
            <a:rPr lang="en-US" sz="800">
              <a:solidFill>
                <a:schemeClr val="tx1"/>
              </a:solidFill>
              <a:latin typeface="Times New Roman" panose="02020603050405020304" pitchFamily="18" charset="0"/>
              <a:cs typeface="Times New Roman" panose="02020603050405020304" pitchFamily="18" charset="0"/>
            </a:rPr>
            <a:t> Weeks</a:t>
          </a:r>
          <a:r>
            <a:rPr lang="en-US" sz="800" baseline="0">
              <a:solidFill>
                <a:schemeClr val="tx1"/>
              </a:solidFill>
              <a:latin typeface="Times New Roman" panose="02020603050405020304" pitchFamily="18" charset="0"/>
              <a:cs typeface="Times New Roman" panose="02020603050405020304" pitchFamily="18" charset="0"/>
            </a:rPr>
            <a:t>                                  </a:t>
          </a:r>
          <a:r>
            <a:rPr lang="en-US" sz="800" u="sng">
              <a:solidFill>
                <a:schemeClr val="tx1"/>
              </a:solidFill>
              <a:latin typeface="Times New Roman" panose="02020603050405020304" pitchFamily="18" charset="0"/>
              <a:cs typeface="Times New Roman" panose="02020603050405020304" pitchFamily="18" charset="0"/>
            </a:rPr>
            <a:t> &gt;</a:t>
          </a:r>
          <a:r>
            <a:rPr lang="en-US" sz="800" u="none">
              <a:solidFill>
                <a:schemeClr val="tx1"/>
              </a:solidFill>
              <a:latin typeface="Times New Roman" panose="02020603050405020304" pitchFamily="18" charset="0"/>
              <a:cs typeface="Times New Roman" panose="02020603050405020304" pitchFamily="18" charset="0"/>
            </a:rPr>
            <a:t> </a:t>
          </a:r>
          <a:r>
            <a:rPr lang="en-US" sz="800">
              <a:solidFill>
                <a:schemeClr val="tx1"/>
              </a:solidFill>
              <a:latin typeface="Times New Roman" panose="02020603050405020304" pitchFamily="18" charset="0"/>
              <a:cs typeface="Times New Roman" panose="02020603050405020304" pitchFamily="18" charset="0"/>
            </a:rPr>
            <a:t>1</a:t>
          </a:r>
          <a:r>
            <a:rPr lang="en-US" sz="800" baseline="0">
              <a:solidFill>
                <a:schemeClr val="tx1"/>
              </a:solidFill>
              <a:latin typeface="Times New Roman" panose="02020603050405020304" pitchFamily="18" charset="0"/>
              <a:cs typeface="Times New Roman" panose="02020603050405020304" pitchFamily="18" charset="0"/>
            </a:rPr>
            <a:t> month</a:t>
          </a:r>
          <a:endParaRPr lang="en-US" sz="800">
            <a:solidFill>
              <a:schemeClr val="tx1"/>
            </a:solidFill>
            <a:latin typeface="Times New Roman" panose="02020603050405020304" pitchFamily="18" charset="0"/>
            <a:cs typeface="Times New Roman" panose="02020603050405020304" pitchFamily="18" charset="0"/>
          </a:endParaRPr>
        </a:p>
        <a:p>
          <a:pPr algn="ctr"/>
          <a:endParaRPr lang="en-US" sz="1200">
            <a:latin typeface="Times New Roman" panose="02020603050405020304" pitchFamily="18" charset="0"/>
            <a:cs typeface="Times New Roman" panose="02020603050405020304" pitchFamily="18" charset="0"/>
          </a:endParaRPr>
        </a:p>
        <a:p>
          <a:pPr algn="ctr"/>
          <a:r>
            <a:rPr lang="en-US" sz="800">
              <a:latin typeface="Times New Roman" panose="02020603050405020304" pitchFamily="18" charset="0"/>
              <a:cs typeface="Times New Roman" panose="02020603050405020304" pitchFamily="18" charset="0"/>
            </a:rPr>
            <a:t>Latency to Maintenance Measurement </a:t>
          </a:r>
        </a:p>
      </xdr:txBody>
    </xdr:sp>
    <xdr:clientData/>
  </xdr:twoCellAnchor>
  <xdr:twoCellAnchor>
    <xdr:from>
      <xdr:col>134</xdr:col>
      <xdr:colOff>273707</xdr:colOff>
      <xdr:row>24</xdr:row>
      <xdr:rowOff>47860</xdr:rowOff>
    </xdr:from>
    <xdr:to>
      <xdr:col>134</xdr:col>
      <xdr:colOff>646628</xdr:colOff>
      <xdr:row>36</xdr:row>
      <xdr:rowOff>93498</xdr:rowOff>
    </xdr:to>
    <xdr:sp macro="" textlink="">
      <xdr:nvSpPr>
        <xdr:cNvPr id="54" name="TextBox 53">
          <a:extLst>
            <a:ext uri="{FF2B5EF4-FFF2-40B4-BE49-F238E27FC236}">
              <a16:creationId xmlns:a16="http://schemas.microsoft.com/office/drawing/2014/main" id="{18385BB2-234E-0647-9CD1-404167773344}"/>
            </a:ext>
          </a:extLst>
        </xdr:cNvPr>
        <xdr:cNvSpPr txBox="1"/>
      </xdr:nvSpPr>
      <xdr:spPr>
        <a:xfrm>
          <a:off x="42895345" y="5916136"/>
          <a:ext cx="372921" cy="25418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800">
              <a:latin typeface="Times New Roman" panose="02020603050405020304" pitchFamily="18" charset="0"/>
              <a:cs typeface="Times New Roman" panose="02020603050405020304" pitchFamily="18" charset="0"/>
            </a:rPr>
            <a:t>Determination Regarding Maintained Outcomes</a:t>
          </a:r>
        </a:p>
      </xdr:txBody>
    </xdr:sp>
    <xdr:clientData/>
  </xdr:twoCellAnchor>
  <xdr:twoCellAnchor>
    <xdr:from>
      <xdr:col>135</xdr:col>
      <xdr:colOff>502745</xdr:colOff>
      <xdr:row>34</xdr:row>
      <xdr:rowOff>146098</xdr:rowOff>
    </xdr:from>
    <xdr:to>
      <xdr:col>141</xdr:col>
      <xdr:colOff>422341</xdr:colOff>
      <xdr:row>34</xdr:row>
      <xdr:rowOff>146098</xdr:rowOff>
    </xdr:to>
    <xdr:cxnSp macro="">
      <xdr:nvCxnSpPr>
        <xdr:cNvPr id="62" name="Straight Connector 61">
          <a:extLst>
            <a:ext uri="{FF2B5EF4-FFF2-40B4-BE49-F238E27FC236}">
              <a16:creationId xmlns:a16="http://schemas.microsoft.com/office/drawing/2014/main" id="{F91FF296-4AAE-A14B-9396-84AACA04D0E7}"/>
            </a:ext>
          </a:extLst>
        </xdr:cNvPr>
        <xdr:cNvCxnSpPr/>
      </xdr:nvCxnSpPr>
      <xdr:spPr>
        <a:xfrm flipV="1">
          <a:off x="43945504" y="8094546"/>
          <a:ext cx="4846320" cy="0"/>
        </a:xfrm>
        <a:prstGeom prst="line">
          <a:avLst/>
        </a:prstGeom>
        <a:ln>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135</xdr:col>
      <xdr:colOff>501868</xdr:colOff>
      <xdr:row>31</xdr:row>
      <xdr:rowOff>145221</xdr:rowOff>
    </xdr:from>
    <xdr:to>
      <xdr:col>141</xdr:col>
      <xdr:colOff>421464</xdr:colOff>
      <xdr:row>31</xdr:row>
      <xdr:rowOff>145221</xdr:rowOff>
    </xdr:to>
    <xdr:cxnSp macro="">
      <xdr:nvCxnSpPr>
        <xdr:cNvPr id="63" name="Straight Connector 62">
          <a:extLst>
            <a:ext uri="{FF2B5EF4-FFF2-40B4-BE49-F238E27FC236}">
              <a16:creationId xmlns:a16="http://schemas.microsoft.com/office/drawing/2014/main" id="{AA483CEB-59D0-FA49-9388-370BF402136E}"/>
            </a:ext>
          </a:extLst>
        </xdr:cNvPr>
        <xdr:cNvCxnSpPr/>
      </xdr:nvCxnSpPr>
      <xdr:spPr>
        <a:xfrm flipV="1">
          <a:off x="43944627" y="7469618"/>
          <a:ext cx="4846320" cy="0"/>
        </a:xfrm>
        <a:prstGeom prst="line">
          <a:avLst/>
        </a:prstGeom>
        <a:ln>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135</xdr:col>
      <xdr:colOff>511940</xdr:colOff>
      <xdr:row>28</xdr:row>
      <xdr:rowOff>155294</xdr:rowOff>
    </xdr:from>
    <xdr:to>
      <xdr:col>141</xdr:col>
      <xdr:colOff>431536</xdr:colOff>
      <xdr:row>28</xdr:row>
      <xdr:rowOff>155294</xdr:rowOff>
    </xdr:to>
    <xdr:cxnSp macro="">
      <xdr:nvCxnSpPr>
        <xdr:cNvPr id="64" name="Straight Connector 63">
          <a:extLst>
            <a:ext uri="{FF2B5EF4-FFF2-40B4-BE49-F238E27FC236}">
              <a16:creationId xmlns:a16="http://schemas.microsoft.com/office/drawing/2014/main" id="{FD50D3FB-93A0-E146-8651-2608ECB6E6B0}"/>
            </a:ext>
          </a:extLst>
        </xdr:cNvPr>
        <xdr:cNvCxnSpPr/>
      </xdr:nvCxnSpPr>
      <xdr:spPr>
        <a:xfrm flipV="1">
          <a:off x="43954699" y="6855639"/>
          <a:ext cx="4846320" cy="0"/>
        </a:xfrm>
        <a:prstGeom prst="line">
          <a:avLst/>
        </a:prstGeom>
        <a:ln>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135</xdr:col>
      <xdr:colOff>511065</xdr:colOff>
      <xdr:row>25</xdr:row>
      <xdr:rowOff>143470</xdr:rowOff>
    </xdr:from>
    <xdr:to>
      <xdr:col>141</xdr:col>
      <xdr:colOff>430661</xdr:colOff>
      <xdr:row>25</xdr:row>
      <xdr:rowOff>143470</xdr:rowOff>
    </xdr:to>
    <xdr:cxnSp macro="">
      <xdr:nvCxnSpPr>
        <xdr:cNvPr id="65" name="Straight Connector 64">
          <a:extLst>
            <a:ext uri="{FF2B5EF4-FFF2-40B4-BE49-F238E27FC236}">
              <a16:creationId xmlns:a16="http://schemas.microsoft.com/office/drawing/2014/main" id="{C3C13F07-73EB-6445-A439-00592A7BE294}"/>
            </a:ext>
          </a:extLst>
        </xdr:cNvPr>
        <xdr:cNvCxnSpPr/>
      </xdr:nvCxnSpPr>
      <xdr:spPr>
        <a:xfrm flipV="1">
          <a:off x="43953824" y="6219763"/>
          <a:ext cx="4846320" cy="0"/>
        </a:xfrm>
        <a:prstGeom prst="line">
          <a:avLst/>
        </a:prstGeom>
        <a:ln>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134</xdr:col>
      <xdr:colOff>197069</xdr:colOff>
      <xdr:row>41</xdr:row>
      <xdr:rowOff>21897</xdr:rowOff>
    </xdr:from>
    <xdr:to>
      <xdr:col>141</xdr:col>
      <xdr:colOff>810172</xdr:colOff>
      <xdr:row>59</xdr:row>
      <xdr:rowOff>164225</xdr:rowOff>
    </xdr:to>
    <xdr:grpSp>
      <xdr:nvGrpSpPr>
        <xdr:cNvPr id="71" name="Group 70">
          <a:extLst>
            <a:ext uri="{FF2B5EF4-FFF2-40B4-BE49-F238E27FC236}">
              <a16:creationId xmlns:a16="http://schemas.microsoft.com/office/drawing/2014/main" id="{3BB11FCE-1AEF-434C-A8F5-16DEECC4BCD5}"/>
            </a:ext>
          </a:extLst>
        </xdr:cNvPr>
        <xdr:cNvGrpSpPr/>
      </xdr:nvGrpSpPr>
      <xdr:grpSpPr>
        <a:xfrm>
          <a:off x="18459669" y="9242097"/>
          <a:ext cx="6480503" cy="3799928"/>
          <a:chOff x="36326379" y="9426467"/>
          <a:chExt cx="6360948" cy="3886638"/>
        </a:xfrm>
      </xdr:grpSpPr>
      <xdr:sp macro="" textlink="">
        <xdr:nvSpPr>
          <xdr:cNvPr id="72" name="Rectangle 71">
            <a:extLst>
              <a:ext uri="{FF2B5EF4-FFF2-40B4-BE49-F238E27FC236}">
                <a16:creationId xmlns:a16="http://schemas.microsoft.com/office/drawing/2014/main" id="{79B8A594-F379-2321-F223-FF54CB1D44F3}"/>
              </a:ext>
            </a:extLst>
          </xdr:cNvPr>
          <xdr:cNvSpPr/>
        </xdr:nvSpPr>
        <xdr:spPr>
          <a:xfrm>
            <a:off x="36326379" y="9426467"/>
            <a:ext cx="6360948" cy="3886638"/>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aphicFrame macro="">
        <xdr:nvGraphicFramePr>
          <xdr:cNvPr id="73" name="Chart 72">
            <a:extLst>
              <a:ext uri="{FF2B5EF4-FFF2-40B4-BE49-F238E27FC236}">
                <a16:creationId xmlns:a16="http://schemas.microsoft.com/office/drawing/2014/main" id="{B9EC93CE-6709-79FC-0C20-3B149C8F868B}"/>
              </a:ext>
            </a:extLst>
          </xdr:cNvPr>
          <xdr:cNvGraphicFramePr>
            <a:graphicFrameLocks/>
          </xdr:cNvGraphicFramePr>
        </xdr:nvGraphicFramePr>
        <xdr:xfrm>
          <a:off x="36677939" y="9550485"/>
          <a:ext cx="5972759" cy="3605935"/>
        </xdr:xfrm>
        <a:graphic>
          <a:graphicData uri="http://schemas.openxmlformats.org/drawingml/2006/chart">
            <c:chart xmlns:c="http://schemas.openxmlformats.org/drawingml/2006/chart" xmlns:r="http://schemas.openxmlformats.org/officeDocument/2006/relationships" r:id="rId6"/>
          </a:graphicData>
        </a:graphic>
      </xdr:graphicFrame>
      <xdr:sp macro="" textlink="">
        <xdr:nvSpPr>
          <xdr:cNvPr id="74" name="TextBox 73">
            <a:extLst>
              <a:ext uri="{FF2B5EF4-FFF2-40B4-BE49-F238E27FC236}">
                <a16:creationId xmlns:a16="http://schemas.microsoft.com/office/drawing/2014/main" id="{78237D90-DBE7-65DD-C65B-65B8C2313B31}"/>
              </a:ext>
            </a:extLst>
          </xdr:cNvPr>
          <xdr:cNvSpPr txBox="1"/>
        </xdr:nvSpPr>
        <xdr:spPr>
          <a:xfrm>
            <a:off x="36649234" y="9492782"/>
            <a:ext cx="714951" cy="30994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n-US" sz="8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r>
              <a:rPr lang="en-US" sz="800">
                <a:latin typeface="Times New Roman" panose="02020603050405020304" pitchFamily="18" charset="0"/>
                <a:cs typeface="Times New Roman" panose="02020603050405020304" pitchFamily="18" charset="0"/>
              </a:rPr>
              <a:t>Strong</a:t>
            </a:r>
          </a:p>
          <a:p>
            <a:pPr algn="ctr"/>
            <a:endParaRPr lang="en-US" sz="8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endParaRPr lang="en-US" sz="10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r>
              <a:rPr lang="en-US" sz="800">
                <a:latin typeface="Times New Roman" panose="02020603050405020304" pitchFamily="18" charset="0"/>
                <a:cs typeface="Times New Roman" panose="02020603050405020304" pitchFamily="18" charset="0"/>
              </a:rPr>
              <a:t>Weak</a:t>
            </a:r>
          </a:p>
          <a:p>
            <a:pPr algn="ctr"/>
            <a:endParaRPr lang="en-US" sz="800">
              <a:latin typeface="Times New Roman" panose="02020603050405020304" pitchFamily="18" charset="0"/>
              <a:cs typeface="Times New Roman" panose="02020603050405020304" pitchFamily="18" charset="0"/>
            </a:endParaRPr>
          </a:p>
          <a:p>
            <a:pPr algn="ctr"/>
            <a:endParaRPr lang="en-US" sz="1000">
              <a:latin typeface="Times New Roman" panose="02020603050405020304" pitchFamily="18" charset="0"/>
              <a:cs typeface="Times New Roman" panose="02020603050405020304" pitchFamily="18" charset="0"/>
            </a:endParaRPr>
          </a:p>
          <a:p>
            <a:pPr algn="ctr"/>
            <a:endParaRPr lang="en-US" sz="10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r>
              <a:rPr lang="en-US" sz="800">
                <a:latin typeface="Times New Roman" panose="02020603050405020304" pitchFamily="18" charset="0"/>
                <a:cs typeface="Times New Roman" panose="02020603050405020304" pitchFamily="18" charset="0"/>
              </a:rPr>
              <a:t>Inconsistent</a:t>
            </a:r>
          </a:p>
          <a:p>
            <a:pPr algn="ctr"/>
            <a:endParaRPr lang="en-US" sz="800">
              <a:latin typeface="Times New Roman" panose="02020603050405020304" pitchFamily="18" charset="0"/>
              <a:cs typeface="Times New Roman" panose="02020603050405020304" pitchFamily="18" charset="0"/>
            </a:endParaRPr>
          </a:p>
          <a:p>
            <a:pPr algn="ctr"/>
            <a:endParaRPr lang="en-US" sz="10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r>
              <a:rPr lang="en-US" sz="800">
                <a:latin typeface="Times New Roman" panose="02020603050405020304" pitchFamily="18" charset="0"/>
                <a:cs typeface="Times New Roman" panose="02020603050405020304" pitchFamily="18" charset="0"/>
              </a:rPr>
              <a:t>Null</a:t>
            </a:r>
          </a:p>
          <a:p>
            <a:pPr algn="ctr"/>
            <a:endParaRPr lang="en-US" sz="800">
              <a:latin typeface="Times New Roman" panose="02020603050405020304" pitchFamily="18" charset="0"/>
              <a:cs typeface="Times New Roman" panose="02020603050405020304" pitchFamily="18" charset="0"/>
            </a:endParaRPr>
          </a:p>
          <a:p>
            <a:pPr algn="ctr"/>
            <a:endParaRPr lang="en-US" sz="1000">
              <a:latin typeface="Times New Roman" panose="02020603050405020304" pitchFamily="18" charset="0"/>
              <a:cs typeface="Times New Roman" panose="02020603050405020304" pitchFamily="18" charset="0"/>
            </a:endParaRPr>
          </a:p>
          <a:p>
            <a:pPr algn="ctr"/>
            <a:endParaRPr lang="en-US" sz="1200">
              <a:latin typeface="Times New Roman" panose="02020603050405020304" pitchFamily="18" charset="0"/>
              <a:cs typeface="Times New Roman" panose="02020603050405020304" pitchFamily="18" charset="0"/>
            </a:endParaRPr>
          </a:p>
          <a:p>
            <a:pPr algn="ctr"/>
            <a:r>
              <a:rPr lang="en-US" sz="800">
                <a:latin typeface="Times New Roman" panose="02020603050405020304" pitchFamily="18" charset="0"/>
                <a:cs typeface="Times New Roman" panose="02020603050405020304" pitchFamily="18" charset="0"/>
              </a:rPr>
              <a:t>Counter-therapeutic</a:t>
            </a:r>
          </a:p>
          <a:p>
            <a:pPr algn="ctr"/>
            <a:endParaRPr lang="en-US" sz="8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xdr:txBody>
      </xdr:sp>
      <xdr:sp macro="" textlink="">
        <xdr:nvSpPr>
          <xdr:cNvPr id="75" name="TextBox 74">
            <a:extLst>
              <a:ext uri="{FF2B5EF4-FFF2-40B4-BE49-F238E27FC236}">
                <a16:creationId xmlns:a16="http://schemas.microsoft.com/office/drawing/2014/main" id="{4A8EFFF6-2658-709F-1CF8-624E9BF26718}"/>
              </a:ext>
            </a:extLst>
          </xdr:cNvPr>
          <xdr:cNvSpPr txBox="1"/>
        </xdr:nvSpPr>
        <xdr:spPr>
          <a:xfrm>
            <a:off x="37097107" y="12594814"/>
            <a:ext cx="5524531" cy="659072"/>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800">
                <a:latin typeface="Times New Roman" panose="02020603050405020304" pitchFamily="18" charset="0"/>
                <a:cs typeface="Times New Roman" panose="02020603050405020304" pitchFamily="18" charset="0"/>
              </a:rPr>
              <a:t>                             Post Only</a:t>
            </a:r>
            <a:r>
              <a:rPr lang="en-US" sz="800" baseline="0">
                <a:latin typeface="Times New Roman" panose="02020603050405020304" pitchFamily="18" charset="0"/>
                <a:cs typeface="Times New Roman" panose="02020603050405020304" pitchFamily="18" charset="0"/>
              </a:rPr>
              <a:t>                          	     </a:t>
            </a:r>
            <a:r>
              <a:rPr lang="en-US" sz="800">
                <a:latin typeface="Times New Roman" panose="02020603050405020304" pitchFamily="18" charset="0"/>
                <a:cs typeface="Times New Roman" panose="02020603050405020304" pitchFamily="18" charset="0"/>
              </a:rPr>
              <a:t>Pre/Post</a:t>
            </a:r>
            <a:r>
              <a:rPr lang="en-US" sz="800" baseline="0">
                <a:latin typeface="Times New Roman" panose="02020603050405020304" pitchFamily="18" charset="0"/>
                <a:cs typeface="Times New Roman" panose="02020603050405020304" pitchFamily="18" charset="0"/>
              </a:rPr>
              <a:t>                                 </a:t>
            </a:r>
            <a:r>
              <a:rPr lang="en-US" sz="800">
                <a:latin typeface="Times New Roman" panose="02020603050405020304" pitchFamily="18" charset="0"/>
                <a:cs typeface="Times New Roman" panose="02020603050405020304" pitchFamily="18" charset="0"/>
              </a:rPr>
              <a:t>Intermittent</a:t>
            </a:r>
            <a:r>
              <a:rPr lang="en-US" sz="800" baseline="0">
                <a:latin typeface="Times New Roman" panose="02020603050405020304" pitchFamily="18" charset="0"/>
                <a:cs typeface="Times New Roman" panose="02020603050405020304" pitchFamily="18" charset="0"/>
              </a:rPr>
              <a:t>                         </a:t>
            </a:r>
            <a:r>
              <a:rPr lang="en-US" sz="800">
                <a:latin typeface="Times New Roman" panose="02020603050405020304" pitchFamily="18" charset="0"/>
                <a:cs typeface="Times New Roman" panose="02020603050405020304" pitchFamily="18" charset="0"/>
              </a:rPr>
              <a:t>Single</a:t>
            </a:r>
            <a:r>
              <a:rPr lang="en-US" sz="800" baseline="0">
                <a:latin typeface="Times New Roman" panose="02020603050405020304" pitchFamily="18" charset="0"/>
                <a:cs typeface="Times New Roman" panose="02020603050405020304" pitchFamily="18" charset="0"/>
              </a:rPr>
              <a:t> Case Data</a:t>
            </a:r>
          </a:p>
          <a:p>
            <a:pPr algn="l"/>
            <a:r>
              <a:rPr lang="en-US" sz="1200" baseline="0">
                <a:latin typeface="Times New Roman" panose="02020603050405020304" pitchFamily="18" charset="0"/>
                <a:cs typeface="Times New Roman" panose="02020603050405020304" pitchFamily="18" charset="0"/>
              </a:rPr>
              <a:t>  </a:t>
            </a:r>
          </a:p>
          <a:p>
            <a:pPr algn="l"/>
            <a:r>
              <a:rPr lang="en-US" sz="800">
                <a:latin typeface="Times New Roman" panose="02020603050405020304" pitchFamily="18" charset="0"/>
                <a:cs typeface="Times New Roman" panose="02020603050405020304" pitchFamily="18" charset="0"/>
              </a:rPr>
              <a:t>                                                               </a:t>
            </a:r>
            <a:r>
              <a:rPr lang="en-US" sz="800" baseline="0">
                <a:latin typeface="Times New Roman" panose="02020603050405020304" pitchFamily="18" charset="0"/>
                <a:cs typeface="Times New Roman" panose="02020603050405020304" pitchFamily="18" charset="0"/>
              </a:rPr>
              <a:t>  </a:t>
            </a:r>
            <a:r>
              <a:rPr lang="en-US" sz="800">
                <a:latin typeface="Times New Roman" panose="02020603050405020304" pitchFamily="18" charset="0"/>
                <a:cs typeface="Times New Roman" panose="02020603050405020304" pitchFamily="18" charset="0"/>
              </a:rPr>
              <a:t>  Rigor</a:t>
            </a:r>
            <a:r>
              <a:rPr lang="en-US" sz="800" baseline="0">
                <a:latin typeface="Times New Roman" panose="02020603050405020304" pitchFamily="18" charset="0"/>
                <a:cs typeface="Times New Roman" panose="02020603050405020304" pitchFamily="18" charset="0"/>
              </a:rPr>
              <a:t> of Generalization Measurement</a:t>
            </a:r>
            <a:endParaRPr lang="en-US" sz="800">
              <a:latin typeface="Times New Roman" panose="02020603050405020304" pitchFamily="18" charset="0"/>
              <a:cs typeface="Times New Roman" panose="02020603050405020304" pitchFamily="18" charset="0"/>
            </a:endParaRPr>
          </a:p>
        </xdr:txBody>
      </xdr:sp>
      <xdr:sp macro="" textlink="">
        <xdr:nvSpPr>
          <xdr:cNvPr id="76" name="TextBox 75">
            <a:extLst>
              <a:ext uri="{FF2B5EF4-FFF2-40B4-BE49-F238E27FC236}">
                <a16:creationId xmlns:a16="http://schemas.microsoft.com/office/drawing/2014/main" id="{54A74F4F-2F70-4A80-D9EF-B59D4570F36A}"/>
              </a:ext>
            </a:extLst>
          </xdr:cNvPr>
          <xdr:cNvSpPr txBox="1"/>
        </xdr:nvSpPr>
        <xdr:spPr>
          <a:xfrm>
            <a:off x="36359223" y="9973881"/>
            <a:ext cx="372921" cy="25418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800">
                <a:latin typeface="Times New Roman" panose="02020603050405020304" pitchFamily="18" charset="0"/>
                <a:cs typeface="Times New Roman" panose="02020603050405020304" pitchFamily="18" charset="0"/>
              </a:rPr>
              <a:t>Determination Regarding Generalized Outcomes</a:t>
            </a:r>
          </a:p>
        </xdr:txBody>
      </xdr:sp>
    </xdr:grpSp>
    <xdr:clientData/>
  </xdr:twoCellAnchor>
  <xdr:twoCellAnchor>
    <xdr:from>
      <xdr:col>135</xdr:col>
      <xdr:colOff>501869</xdr:colOff>
      <xdr:row>53</xdr:row>
      <xdr:rowOff>68584</xdr:rowOff>
    </xdr:from>
    <xdr:to>
      <xdr:col>141</xdr:col>
      <xdr:colOff>421465</xdr:colOff>
      <xdr:row>53</xdr:row>
      <xdr:rowOff>68584</xdr:rowOff>
    </xdr:to>
    <xdr:cxnSp macro="">
      <xdr:nvCxnSpPr>
        <xdr:cNvPr id="77" name="Straight Connector 76">
          <a:extLst>
            <a:ext uri="{FF2B5EF4-FFF2-40B4-BE49-F238E27FC236}">
              <a16:creationId xmlns:a16="http://schemas.microsoft.com/office/drawing/2014/main" id="{7D6E49AF-397E-2F49-AC79-48602C148F58}"/>
            </a:ext>
          </a:extLst>
        </xdr:cNvPr>
        <xdr:cNvCxnSpPr/>
      </xdr:nvCxnSpPr>
      <xdr:spPr>
        <a:xfrm flipV="1">
          <a:off x="43944628" y="11969360"/>
          <a:ext cx="4846320" cy="0"/>
        </a:xfrm>
        <a:prstGeom prst="line">
          <a:avLst/>
        </a:prstGeom>
        <a:ln>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135</xdr:col>
      <xdr:colOff>500992</xdr:colOff>
      <xdr:row>50</xdr:row>
      <xdr:rowOff>67708</xdr:rowOff>
    </xdr:from>
    <xdr:to>
      <xdr:col>141</xdr:col>
      <xdr:colOff>420588</xdr:colOff>
      <xdr:row>50</xdr:row>
      <xdr:rowOff>67708</xdr:rowOff>
    </xdr:to>
    <xdr:cxnSp macro="">
      <xdr:nvCxnSpPr>
        <xdr:cNvPr id="78" name="Straight Connector 77">
          <a:extLst>
            <a:ext uri="{FF2B5EF4-FFF2-40B4-BE49-F238E27FC236}">
              <a16:creationId xmlns:a16="http://schemas.microsoft.com/office/drawing/2014/main" id="{43E87AB0-2B68-2C49-8C70-D0755C67AB15}"/>
            </a:ext>
          </a:extLst>
        </xdr:cNvPr>
        <xdr:cNvCxnSpPr/>
      </xdr:nvCxnSpPr>
      <xdr:spPr>
        <a:xfrm flipV="1">
          <a:off x="43943751" y="11344432"/>
          <a:ext cx="4846320" cy="0"/>
        </a:xfrm>
        <a:prstGeom prst="line">
          <a:avLst/>
        </a:prstGeom>
        <a:ln>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135</xdr:col>
      <xdr:colOff>511064</xdr:colOff>
      <xdr:row>47</xdr:row>
      <xdr:rowOff>121573</xdr:rowOff>
    </xdr:from>
    <xdr:to>
      <xdr:col>141</xdr:col>
      <xdr:colOff>430660</xdr:colOff>
      <xdr:row>47</xdr:row>
      <xdr:rowOff>121573</xdr:rowOff>
    </xdr:to>
    <xdr:cxnSp macro="">
      <xdr:nvCxnSpPr>
        <xdr:cNvPr id="79" name="Straight Connector 78">
          <a:extLst>
            <a:ext uri="{FF2B5EF4-FFF2-40B4-BE49-F238E27FC236}">
              <a16:creationId xmlns:a16="http://schemas.microsoft.com/office/drawing/2014/main" id="{C764BA60-D964-AA46-BA12-DFF829CF52F6}"/>
            </a:ext>
          </a:extLst>
        </xdr:cNvPr>
        <xdr:cNvCxnSpPr/>
      </xdr:nvCxnSpPr>
      <xdr:spPr>
        <a:xfrm flipV="1">
          <a:off x="12313305" y="10774245"/>
          <a:ext cx="4846321" cy="0"/>
        </a:xfrm>
        <a:prstGeom prst="line">
          <a:avLst/>
        </a:prstGeom>
        <a:ln>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135</xdr:col>
      <xdr:colOff>510189</xdr:colOff>
      <xdr:row>44</xdr:row>
      <xdr:rowOff>131644</xdr:rowOff>
    </xdr:from>
    <xdr:to>
      <xdr:col>141</xdr:col>
      <xdr:colOff>429785</xdr:colOff>
      <xdr:row>44</xdr:row>
      <xdr:rowOff>131644</xdr:rowOff>
    </xdr:to>
    <xdr:cxnSp macro="">
      <xdr:nvCxnSpPr>
        <xdr:cNvPr id="80" name="Straight Connector 79">
          <a:extLst>
            <a:ext uri="{FF2B5EF4-FFF2-40B4-BE49-F238E27FC236}">
              <a16:creationId xmlns:a16="http://schemas.microsoft.com/office/drawing/2014/main" id="{12C5FEA4-3CFA-2B4F-AADA-E68AF1255999}"/>
            </a:ext>
          </a:extLst>
        </xdr:cNvPr>
        <xdr:cNvCxnSpPr/>
      </xdr:nvCxnSpPr>
      <xdr:spPr>
        <a:xfrm flipV="1">
          <a:off x="12312430" y="10160265"/>
          <a:ext cx="4846321" cy="0"/>
        </a:xfrm>
        <a:prstGeom prst="line">
          <a:avLst/>
        </a:prstGeom>
        <a:ln>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134</xdr:col>
      <xdr:colOff>274205</xdr:colOff>
      <xdr:row>9</xdr:row>
      <xdr:rowOff>168166</xdr:rowOff>
    </xdr:from>
    <xdr:to>
      <xdr:col>134</xdr:col>
      <xdr:colOff>647126</xdr:colOff>
      <xdr:row>21</xdr:row>
      <xdr:rowOff>213804</xdr:rowOff>
    </xdr:to>
    <xdr:sp macro="" textlink="">
      <xdr:nvSpPr>
        <xdr:cNvPr id="81" name="TextBox 80">
          <a:extLst>
            <a:ext uri="{FF2B5EF4-FFF2-40B4-BE49-F238E27FC236}">
              <a16:creationId xmlns:a16="http://schemas.microsoft.com/office/drawing/2014/main" id="{2132868E-68E2-FF42-AD5E-0AAEC30C4690}"/>
            </a:ext>
          </a:extLst>
        </xdr:cNvPr>
        <xdr:cNvSpPr txBox="1"/>
      </xdr:nvSpPr>
      <xdr:spPr>
        <a:xfrm>
          <a:off x="42895843" y="2040321"/>
          <a:ext cx="372921" cy="25418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800">
              <a:latin typeface="Times New Roman" panose="02020603050405020304" pitchFamily="18" charset="0"/>
              <a:cs typeface="Times New Roman" panose="02020603050405020304" pitchFamily="18" charset="0"/>
            </a:rPr>
            <a:t>Functional Relation Determination</a:t>
          </a:r>
        </a:p>
      </xdr:txBody>
    </xdr:sp>
    <xdr:clientData/>
  </xdr:twoCellAnchor>
  <xdr:twoCellAnchor>
    <xdr:from>
      <xdr:col>142</xdr:col>
      <xdr:colOff>153277</xdr:colOff>
      <xdr:row>7</xdr:row>
      <xdr:rowOff>54744</xdr:rowOff>
    </xdr:from>
    <xdr:to>
      <xdr:col>149</xdr:col>
      <xdr:colOff>794778</xdr:colOff>
      <xdr:row>21</xdr:row>
      <xdr:rowOff>1048649</xdr:rowOff>
    </xdr:to>
    <xdr:grpSp>
      <xdr:nvGrpSpPr>
        <xdr:cNvPr id="86" name="Group 85">
          <a:extLst>
            <a:ext uri="{FF2B5EF4-FFF2-40B4-BE49-F238E27FC236}">
              <a16:creationId xmlns:a16="http://schemas.microsoft.com/office/drawing/2014/main" id="{245DCDE7-C7CE-BB45-1455-718E8D0735ED}"/>
            </a:ext>
          </a:extLst>
        </xdr:cNvPr>
        <xdr:cNvGrpSpPr/>
      </xdr:nvGrpSpPr>
      <xdr:grpSpPr>
        <a:xfrm>
          <a:off x="25121477" y="1477144"/>
          <a:ext cx="6508901" cy="3838705"/>
          <a:chOff x="49343880" y="1510865"/>
          <a:chExt cx="6389346" cy="3906146"/>
        </a:xfrm>
      </xdr:grpSpPr>
      <xdr:sp macro="" textlink="">
        <xdr:nvSpPr>
          <xdr:cNvPr id="83" name="Rectangle 82">
            <a:extLst>
              <a:ext uri="{FF2B5EF4-FFF2-40B4-BE49-F238E27FC236}">
                <a16:creationId xmlns:a16="http://schemas.microsoft.com/office/drawing/2014/main" id="{5F866F74-CD0D-9844-918A-21017E5931F9}"/>
              </a:ext>
            </a:extLst>
          </xdr:cNvPr>
          <xdr:cNvSpPr/>
        </xdr:nvSpPr>
        <xdr:spPr>
          <a:xfrm>
            <a:off x="49343880" y="1510865"/>
            <a:ext cx="6389346" cy="3906146"/>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aphicFrame macro="">
        <xdr:nvGraphicFramePr>
          <xdr:cNvPr id="22" name="Chart 21">
            <a:extLst>
              <a:ext uri="{FF2B5EF4-FFF2-40B4-BE49-F238E27FC236}">
                <a16:creationId xmlns:a16="http://schemas.microsoft.com/office/drawing/2014/main" id="{2BBBA009-189B-BA44-BE38-705AF2078D21}"/>
              </a:ext>
            </a:extLst>
          </xdr:cNvPr>
          <xdr:cNvGraphicFramePr>
            <a:graphicFrameLocks/>
          </xdr:cNvGraphicFramePr>
        </xdr:nvGraphicFramePr>
        <xdr:xfrm>
          <a:off x="49803707" y="1729828"/>
          <a:ext cx="5802586" cy="3306379"/>
        </xdr:xfrm>
        <a:graphic>
          <a:graphicData uri="http://schemas.openxmlformats.org/drawingml/2006/chart">
            <c:chart xmlns:c="http://schemas.openxmlformats.org/drawingml/2006/chart" xmlns:r="http://schemas.openxmlformats.org/officeDocument/2006/relationships" r:id="rId7"/>
          </a:graphicData>
        </a:graphic>
      </xdr:graphicFrame>
      <xdr:sp macro="" textlink="">
        <xdr:nvSpPr>
          <xdr:cNvPr id="82" name="TextBox 81">
            <a:extLst>
              <a:ext uri="{FF2B5EF4-FFF2-40B4-BE49-F238E27FC236}">
                <a16:creationId xmlns:a16="http://schemas.microsoft.com/office/drawing/2014/main" id="{6A315C08-3469-AC47-9071-3E2280A17ADD}"/>
              </a:ext>
            </a:extLst>
          </xdr:cNvPr>
          <xdr:cNvSpPr txBox="1"/>
        </xdr:nvSpPr>
        <xdr:spPr>
          <a:xfrm>
            <a:off x="49365396" y="2225566"/>
            <a:ext cx="372921" cy="25418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800">
                <a:latin typeface="Times New Roman" panose="02020603050405020304" pitchFamily="18" charset="0"/>
                <a:cs typeface="Times New Roman" panose="02020603050405020304" pitchFamily="18" charset="0"/>
              </a:rPr>
              <a:t>Functional Relation Determination</a:t>
            </a:r>
          </a:p>
        </xdr:txBody>
      </xdr:sp>
      <xdr:sp macro="" textlink="">
        <xdr:nvSpPr>
          <xdr:cNvPr id="84" name="TextBox 4">
            <a:extLst>
              <a:ext uri="{FF2B5EF4-FFF2-40B4-BE49-F238E27FC236}">
                <a16:creationId xmlns:a16="http://schemas.microsoft.com/office/drawing/2014/main" id="{94432C6C-7017-F2E0-E1D7-81A6B886D83B}"/>
              </a:ext>
            </a:extLst>
          </xdr:cNvPr>
          <xdr:cNvSpPr txBox="1"/>
        </xdr:nvSpPr>
        <xdr:spPr>
          <a:xfrm>
            <a:off x="50800000" y="5156641"/>
            <a:ext cx="3956890" cy="222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n-US" sz="800">
                <a:latin typeface="Times New Roman" panose="02020603050405020304" pitchFamily="18" charset="0"/>
                <a:cs typeface="Times New Roman" panose="02020603050405020304" pitchFamily="18" charset="0"/>
              </a:rPr>
              <a:t>Number</a:t>
            </a:r>
            <a:r>
              <a:rPr lang="en-US" sz="800" baseline="0">
                <a:latin typeface="Times New Roman" panose="02020603050405020304" pitchFamily="18" charset="0"/>
                <a:cs typeface="Times New Roman" panose="02020603050405020304" pitchFamily="18" charset="0"/>
              </a:rPr>
              <a:t> of Internal Validity Indicators</a:t>
            </a:r>
            <a:endParaRPr lang="en-US" sz="800">
              <a:latin typeface="Times New Roman" panose="02020603050405020304" pitchFamily="18" charset="0"/>
              <a:cs typeface="Times New Roman" panose="02020603050405020304" pitchFamily="18" charset="0"/>
            </a:endParaRPr>
          </a:p>
        </xdr:txBody>
      </xdr:sp>
    </xdr:grpSp>
    <xdr:clientData/>
  </xdr:twoCellAnchor>
  <xdr:twoCellAnchor>
    <xdr:from>
      <xdr:col>149</xdr:col>
      <xdr:colOff>120433</xdr:colOff>
      <xdr:row>21</xdr:row>
      <xdr:rowOff>547416</xdr:rowOff>
    </xdr:from>
    <xdr:to>
      <xdr:col>149</xdr:col>
      <xdr:colOff>602157</xdr:colOff>
      <xdr:row>21</xdr:row>
      <xdr:rowOff>766380</xdr:rowOff>
    </xdr:to>
    <xdr:sp macro="" textlink="">
      <xdr:nvSpPr>
        <xdr:cNvPr id="85" name="Rectangle 84">
          <a:extLst>
            <a:ext uri="{FF2B5EF4-FFF2-40B4-BE49-F238E27FC236}">
              <a16:creationId xmlns:a16="http://schemas.microsoft.com/office/drawing/2014/main" id="{4F6532D3-354E-18A1-D988-2B6EB9CE422E}"/>
            </a:ext>
          </a:extLst>
        </xdr:cNvPr>
        <xdr:cNvSpPr/>
      </xdr:nvSpPr>
      <xdr:spPr>
        <a:xfrm>
          <a:off x="55058881" y="4915778"/>
          <a:ext cx="481724" cy="21896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142</xdr:col>
      <xdr:colOff>153276</xdr:colOff>
      <xdr:row>22</xdr:row>
      <xdr:rowOff>10948</xdr:rowOff>
    </xdr:from>
    <xdr:to>
      <xdr:col>149</xdr:col>
      <xdr:colOff>794777</xdr:colOff>
      <xdr:row>40</xdr:row>
      <xdr:rowOff>172783</xdr:rowOff>
    </xdr:to>
    <xdr:grpSp>
      <xdr:nvGrpSpPr>
        <xdr:cNvPr id="87" name="Group 86">
          <a:extLst>
            <a:ext uri="{FF2B5EF4-FFF2-40B4-BE49-F238E27FC236}">
              <a16:creationId xmlns:a16="http://schemas.microsoft.com/office/drawing/2014/main" id="{D219EA9D-573B-FB4B-913B-14FE07AF8A17}"/>
            </a:ext>
          </a:extLst>
        </xdr:cNvPr>
        <xdr:cNvGrpSpPr/>
      </xdr:nvGrpSpPr>
      <xdr:grpSpPr>
        <a:xfrm>
          <a:off x="25121476" y="5370348"/>
          <a:ext cx="6508901" cy="3819435"/>
          <a:chOff x="49343880" y="1510865"/>
          <a:chExt cx="6389346" cy="3906146"/>
        </a:xfrm>
      </xdr:grpSpPr>
      <xdr:sp macro="" textlink="">
        <xdr:nvSpPr>
          <xdr:cNvPr id="88" name="Rectangle 87">
            <a:extLst>
              <a:ext uri="{FF2B5EF4-FFF2-40B4-BE49-F238E27FC236}">
                <a16:creationId xmlns:a16="http://schemas.microsoft.com/office/drawing/2014/main" id="{374D9347-5BB6-C62C-384E-BEB8536285F3}"/>
              </a:ext>
            </a:extLst>
          </xdr:cNvPr>
          <xdr:cNvSpPr/>
        </xdr:nvSpPr>
        <xdr:spPr>
          <a:xfrm>
            <a:off x="49343880" y="1510865"/>
            <a:ext cx="6389346" cy="3906146"/>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aphicFrame macro="">
        <xdr:nvGraphicFramePr>
          <xdr:cNvPr id="89" name="Chart 88">
            <a:extLst>
              <a:ext uri="{FF2B5EF4-FFF2-40B4-BE49-F238E27FC236}">
                <a16:creationId xmlns:a16="http://schemas.microsoft.com/office/drawing/2014/main" id="{61F25DC1-8211-4A35-6EF4-80BAB66FDA4F}"/>
              </a:ext>
            </a:extLst>
          </xdr:cNvPr>
          <xdr:cNvGraphicFramePr>
            <a:graphicFrameLocks/>
          </xdr:cNvGraphicFramePr>
        </xdr:nvGraphicFramePr>
        <xdr:xfrm>
          <a:off x="49748966" y="1751726"/>
          <a:ext cx="5857327" cy="3142158"/>
        </xdr:xfrm>
        <a:graphic>
          <a:graphicData uri="http://schemas.openxmlformats.org/drawingml/2006/chart">
            <c:chart xmlns:c="http://schemas.openxmlformats.org/drawingml/2006/chart" xmlns:r="http://schemas.openxmlformats.org/officeDocument/2006/relationships" r:id="rId8"/>
          </a:graphicData>
        </a:graphic>
      </xdr:graphicFrame>
      <xdr:sp macro="" textlink="">
        <xdr:nvSpPr>
          <xdr:cNvPr id="90" name="TextBox 89">
            <a:extLst>
              <a:ext uri="{FF2B5EF4-FFF2-40B4-BE49-F238E27FC236}">
                <a16:creationId xmlns:a16="http://schemas.microsoft.com/office/drawing/2014/main" id="{BF5B4D5F-2A86-CB5E-9240-9D685180A583}"/>
              </a:ext>
            </a:extLst>
          </xdr:cNvPr>
          <xdr:cNvSpPr txBox="1"/>
        </xdr:nvSpPr>
        <xdr:spPr>
          <a:xfrm>
            <a:off x="49398241" y="2050393"/>
            <a:ext cx="372921" cy="25418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800">
                <a:latin typeface="Times New Roman" panose="02020603050405020304" pitchFamily="18" charset="0"/>
                <a:cs typeface="Times New Roman" panose="02020603050405020304" pitchFamily="18" charset="0"/>
              </a:rPr>
              <a:t>Determination Regarding Maintained Outcomes</a:t>
            </a:r>
          </a:p>
        </xdr:txBody>
      </xdr:sp>
      <xdr:sp macro="" textlink="">
        <xdr:nvSpPr>
          <xdr:cNvPr id="91" name="TextBox 4">
            <a:extLst>
              <a:ext uri="{FF2B5EF4-FFF2-40B4-BE49-F238E27FC236}">
                <a16:creationId xmlns:a16="http://schemas.microsoft.com/office/drawing/2014/main" id="{97836B40-7C67-786E-B671-22CF580B3A15}"/>
              </a:ext>
            </a:extLst>
          </xdr:cNvPr>
          <xdr:cNvSpPr txBox="1"/>
        </xdr:nvSpPr>
        <xdr:spPr>
          <a:xfrm>
            <a:off x="50800000" y="5156641"/>
            <a:ext cx="3956890" cy="222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n-US" sz="800">
                <a:latin typeface="Times New Roman" panose="02020603050405020304" pitchFamily="18" charset="0"/>
                <a:cs typeface="Times New Roman" panose="02020603050405020304" pitchFamily="18" charset="0"/>
              </a:rPr>
              <a:t>Latency</a:t>
            </a:r>
            <a:r>
              <a:rPr lang="en-US" sz="800" baseline="0">
                <a:latin typeface="Times New Roman" panose="02020603050405020304" pitchFamily="18" charset="0"/>
                <a:cs typeface="Times New Roman" panose="02020603050405020304" pitchFamily="18" charset="0"/>
              </a:rPr>
              <a:t> to Maintenance Measurement</a:t>
            </a:r>
            <a:endParaRPr lang="en-US" sz="800">
              <a:latin typeface="Times New Roman" panose="02020603050405020304" pitchFamily="18" charset="0"/>
              <a:cs typeface="Times New Roman" panose="02020603050405020304" pitchFamily="18" charset="0"/>
            </a:endParaRPr>
          </a:p>
        </xdr:txBody>
      </xdr:sp>
    </xdr:grpSp>
    <xdr:clientData/>
  </xdr:twoCellAnchor>
  <xdr:twoCellAnchor>
    <xdr:from>
      <xdr:col>142</xdr:col>
      <xdr:colOff>536465</xdr:colOff>
      <xdr:row>23</xdr:row>
      <xdr:rowOff>10947</xdr:rowOff>
    </xdr:from>
    <xdr:to>
      <xdr:col>143</xdr:col>
      <xdr:colOff>417418</xdr:colOff>
      <xdr:row>38</xdr:row>
      <xdr:rowOff>5688</xdr:rowOff>
    </xdr:to>
    <xdr:sp macro="" textlink="">
      <xdr:nvSpPr>
        <xdr:cNvPr id="92" name="TextBox 91">
          <a:extLst>
            <a:ext uri="{FF2B5EF4-FFF2-40B4-BE49-F238E27FC236}">
              <a16:creationId xmlns:a16="http://schemas.microsoft.com/office/drawing/2014/main" id="{4395D274-FF4B-CD4F-B9A7-3F90E66E372B}"/>
            </a:ext>
          </a:extLst>
        </xdr:cNvPr>
        <xdr:cNvSpPr txBox="1"/>
      </xdr:nvSpPr>
      <xdr:spPr>
        <a:xfrm>
          <a:off x="49727068" y="5671206"/>
          <a:ext cx="702074" cy="31149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n-US" sz="8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r>
            <a:rPr lang="en-US" sz="800">
              <a:latin typeface="Times New Roman" panose="02020603050405020304" pitchFamily="18" charset="0"/>
              <a:cs typeface="Times New Roman" panose="02020603050405020304" pitchFamily="18" charset="0"/>
            </a:rPr>
            <a:t>Strong</a:t>
          </a:r>
        </a:p>
        <a:p>
          <a:pPr algn="ctr"/>
          <a:endParaRPr lang="en-US" sz="8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r>
            <a:rPr lang="en-US" sz="800">
              <a:latin typeface="Times New Roman" panose="02020603050405020304" pitchFamily="18" charset="0"/>
              <a:cs typeface="Times New Roman" panose="02020603050405020304" pitchFamily="18" charset="0"/>
            </a:rPr>
            <a:t>Weak</a:t>
          </a:r>
        </a:p>
        <a:p>
          <a:pPr algn="ctr"/>
          <a:endParaRPr lang="en-US" sz="8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endParaRPr lang="en-US" sz="600">
            <a:latin typeface="Times New Roman" panose="02020603050405020304" pitchFamily="18" charset="0"/>
            <a:cs typeface="Times New Roman" panose="02020603050405020304" pitchFamily="18" charset="0"/>
          </a:endParaRPr>
        </a:p>
        <a:p>
          <a:pPr algn="ctr"/>
          <a:r>
            <a:rPr lang="en-US" sz="800">
              <a:latin typeface="Times New Roman" panose="02020603050405020304" pitchFamily="18" charset="0"/>
              <a:cs typeface="Times New Roman" panose="02020603050405020304" pitchFamily="18" charset="0"/>
            </a:rPr>
            <a:t>Inconsistent</a:t>
          </a:r>
        </a:p>
        <a:p>
          <a:pPr algn="ctr"/>
          <a:endParaRPr lang="en-US" sz="8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r>
            <a:rPr lang="en-US" sz="800">
              <a:latin typeface="Times New Roman" panose="02020603050405020304" pitchFamily="18" charset="0"/>
              <a:cs typeface="Times New Roman" panose="02020603050405020304" pitchFamily="18" charset="0"/>
            </a:rPr>
            <a:t>Null</a:t>
          </a:r>
        </a:p>
        <a:p>
          <a:pPr algn="ctr"/>
          <a:endParaRPr lang="en-US" sz="800">
            <a:latin typeface="Times New Roman" panose="02020603050405020304" pitchFamily="18" charset="0"/>
            <a:cs typeface="Times New Roman" panose="02020603050405020304" pitchFamily="18" charset="0"/>
          </a:endParaRPr>
        </a:p>
        <a:p>
          <a:pPr algn="ctr"/>
          <a:endParaRPr lang="en-US" sz="10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r>
            <a:rPr lang="en-US" sz="800">
              <a:latin typeface="Times New Roman" panose="02020603050405020304" pitchFamily="18" charset="0"/>
              <a:cs typeface="Times New Roman" panose="02020603050405020304" pitchFamily="18" charset="0"/>
            </a:rPr>
            <a:t>Counter-therapeutic</a:t>
          </a:r>
        </a:p>
      </xdr:txBody>
    </xdr:sp>
    <xdr:clientData/>
  </xdr:twoCellAnchor>
  <xdr:twoCellAnchor>
    <xdr:from>
      <xdr:col>142</xdr:col>
      <xdr:colOff>459832</xdr:colOff>
      <xdr:row>8</xdr:row>
      <xdr:rowOff>87586</xdr:rowOff>
    </xdr:from>
    <xdr:to>
      <xdr:col>143</xdr:col>
      <xdr:colOff>340785</xdr:colOff>
      <xdr:row>21</xdr:row>
      <xdr:rowOff>547414</xdr:rowOff>
    </xdr:to>
    <xdr:sp macro="" textlink="">
      <xdr:nvSpPr>
        <xdr:cNvPr id="93" name="TextBox 92">
          <a:extLst>
            <a:ext uri="{FF2B5EF4-FFF2-40B4-BE49-F238E27FC236}">
              <a16:creationId xmlns:a16="http://schemas.microsoft.com/office/drawing/2014/main" id="{34BCDF16-C00C-3848-9CB3-2481A7240E4D}"/>
            </a:ext>
          </a:extLst>
        </xdr:cNvPr>
        <xdr:cNvSpPr txBox="1"/>
      </xdr:nvSpPr>
      <xdr:spPr>
        <a:xfrm>
          <a:off x="49650435" y="1751724"/>
          <a:ext cx="702074" cy="316405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n-US" sz="8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r>
            <a:rPr lang="en-US" sz="800">
              <a:latin typeface="Times New Roman" panose="02020603050405020304" pitchFamily="18" charset="0"/>
              <a:cs typeface="Times New Roman" panose="02020603050405020304" pitchFamily="18" charset="0"/>
            </a:rPr>
            <a:t>Strong</a:t>
          </a:r>
        </a:p>
        <a:p>
          <a:pPr algn="ctr"/>
          <a:endParaRPr lang="en-US" sz="8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endParaRPr lang="en-US" sz="4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r>
            <a:rPr lang="en-US" sz="800">
              <a:latin typeface="Times New Roman" panose="02020603050405020304" pitchFamily="18" charset="0"/>
              <a:cs typeface="Times New Roman" panose="02020603050405020304" pitchFamily="18" charset="0"/>
            </a:rPr>
            <a:t>Weak</a:t>
          </a:r>
        </a:p>
        <a:p>
          <a:pPr algn="ctr"/>
          <a:endParaRPr lang="en-US" sz="8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endParaRPr lang="en-US" sz="600">
            <a:latin typeface="Times New Roman" panose="02020603050405020304" pitchFamily="18" charset="0"/>
            <a:cs typeface="Times New Roman" panose="02020603050405020304" pitchFamily="18" charset="0"/>
          </a:endParaRPr>
        </a:p>
        <a:p>
          <a:pPr algn="ctr"/>
          <a:r>
            <a:rPr lang="en-US" sz="800">
              <a:latin typeface="Times New Roman" panose="02020603050405020304" pitchFamily="18" charset="0"/>
              <a:cs typeface="Times New Roman" panose="02020603050405020304" pitchFamily="18" charset="0"/>
            </a:rPr>
            <a:t>Inconsistent</a:t>
          </a:r>
        </a:p>
        <a:p>
          <a:pPr algn="ctr"/>
          <a:endParaRPr lang="en-US" sz="8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r>
            <a:rPr lang="en-US" sz="800">
              <a:latin typeface="Times New Roman" panose="02020603050405020304" pitchFamily="18" charset="0"/>
              <a:cs typeface="Times New Roman" panose="02020603050405020304" pitchFamily="18" charset="0"/>
            </a:rPr>
            <a:t>Null</a:t>
          </a:r>
        </a:p>
        <a:p>
          <a:pPr algn="ctr"/>
          <a:endParaRPr lang="en-US" sz="800">
            <a:latin typeface="Times New Roman" panose="02020603050405020304" pitchFamily="18" charset="0"/>
            <a:cs typeface="Times New Roman" panose="02020603050405020304" pitchFamily="18" charset="0"/>
          </a:endParaRPr>
        </a:p>
        <a:p>
          <a:pPr algn="ctr"/>
          <a:endParaRPr lang="en-US" sz="10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r>
            <a:rPr lang="en-US" sz="800">
              <a:latin typeface="Times New Roman" panose="02020603050405020304" pitchFamily="18" charset="0"/>
              <a:cs typeface="Times New Roman" panose="02020603050405020304" pitchFamily="18" charset="0"/>
            </a:rPr>
            <a:t>Counter-therapeutic</a:t>
          </a:r>
        </a:p>
      </xdr:txBody>
    </xdr:sp>
    <xdr:clientData/>
  </xdr:twoCellAnchor>
  <xdr:twoCellAnchor>
    <xdr:from>
      <xdr:col>143</xdr:col>
      <xdr:colOff>448880</xdr:colOff>
      <xdr:row>37</xdr:row>
      <xdr:rowOff>153276</xdr:rowOff>
    </xdr:from>
    <xdr:to>
      <xdr:col>149</xdr:col>
      <xdr:colOff>667845</xdr:colOff>
      <xdr:row>40</xdr:row>
      <xdr:rowOff>111023</xdr:rowOff>
    </xdr:to>
    <xdr:sp macro="" textlink="">
      <xdr:nvSpPr>
        <xdr:cNvPr id="94" name="TextBox 93">
          <a:extLst>
            <a:ext uri="{FF2B5EF4-FFF2-40B4-BE49-F238E27FC236}">
              <a16:creationId xmlns:a16="http://schemas.microsoft.com/office/drawing/2014/main" id="{5092A528-5390-6743-9275-39FC2F68FA52}"/>
            </a:ext>
          </a:extLst>
        </xdr:cNvPr>
        <xdr:cNvSpPr txBox="1"/>
      </xdr:nvSpPr>
      <xdr:spPr>
        <a:xfrm>
          <a:off x="50460604" y="8725776"/>
          <a:ext cx="5145689" cy="58179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800">
              <a:latin typeface="Times New Roman" panose="02020603050405020304" pitchFamily="18" charset="0"/>
              <a:cs typeface="Times New Roman" panose="02020603050405020304" pitchFamily="18" charset="0"/>
            </a:rPr>
            <a:t>                   Immediate/</a:t>
          </a:r>
          <a:r>
            <a:rPr lang="en-US" sz="800">
              <a:solidFill>
                <a:schemeClr val="tx1"/>
              </a:solidFill>
              <a:latin typeface="Times New Roman" panose="02020603050405020304" pitchFamily="18" charset="0"/>
              <a:cs typeface="Times New Roman" panose="02020603050405020304" pitchFamily="18" charset="0"/>
            </a:rPr>
            <a:t>Unclear</a:t>
          </a:r>
          <a:r>
            <a:rPr lang="en-US" sz="800" baseline="0">
              <a:solidFill>
                <a:schemeClr val="tx1"/>
              </a:solidFill>
              <a:latin typeface="Times New Roman" panose="02020603050405020304" pitchFamily="18" charset="0"/>
              <a:cs typeface="Times New Roman" panose="02020603050405020304" pitchFamily="18" charset="0"/>
            </a:rPr>
            <a:t>                       </a:t>
          </a:r>
          <a:r>
            <a:rPr lang="en-US" sz="800" b="1" u="sng">
              <a:solidFill>
                <a:schemeClr val="tx1"/>
              </a:solidFill>
              <a:latin typeface="Times New Roman" panose="02020603050405020304" pitchFamily="18" charset="0"/>
              <a:cs typeface="Times New Roman" panose="02020603050405020304" pitchFamily="18" charset="0"/>
            </a:rPr>
            <a:t>&gt; </a:t>
          </a:r>
          <a:r>
            <a:rPr lang="en-US" sz="800">
              <a:solidFill>
                <a:schemeClr val="tx1"/>
              </a:solidFill>
              <a:latin typeface="Times New Roman" panose="02020603050405020304" pitchFamily="18" charset="0"/>
              <a:cs typeface="Times New Roman" panose="02020603050405020304" pitchFamily="18" charset="0"/>
            </a:rPr>
            <a:t>1 Wee</a:t>
          </a:r>
          <a:r>
            <a:rPr lang="en-US" sz="800" baseline="0">
              <a:solidFill>
                <a:schemeClr val="tx1"/>
              </a:solidFill>
              <a:latin typeface="Times New Roman" panose="02020603050405020304" pitchFamily="18" charset="0"/>
              <a:cs typeface="Times New Roman" panose="02020603050405020304" pitchFamily="18" charset="0"/>
            </a:rPr>
            <a:t>k                               </a:t>
          </a:r>
          <a:r>
            <a:rPr lang="en-US" sz="800" u="sng">
              <a:solidFill>
                <a:schemeClr val="tx1"/>
              </a:solidFill>
              <a:latin typeface="Times New Roman" panose="02020603050405020304" pitchFamily="18" charset="0"/>
              <a:cs typeface="Times New Roman" panose="02020603050405020304" pitchFamily="18" charset="0"/>
            </a:rPr>
            <a:t> &gt;</a:t>
          </a:r>
          <a:r>
            <a:rPr lang="en-US" sz="800" u="none">
              <a:solidFill>
                <a:schemeClr val="tx1"/>
              </a:solidFill>
              <a:latin typeface="Times New Roman" panose="02020603050405020304" pitchFamily="18" charset="0"/>
              <a:cs typeface="Times New Roman" panose="02020603050405020304" pitchFamily="18" charset="0"/>
            </a:rPr>
            <a:t> 2</a:t>
          </a:r>
          <a:r>
            <a:rPr lang="en-US" sz="800">
              <a:solidFill>
                <a:schemeClr val="tx1"/>
              </a:solidFill>
              <a:latin typeface="Times New Roman" panose="02020603050405020304" pitchFamily="18" charset="0"/>
              <a:cs typeface="Times New Roman" panose="02020603050405020304" pitchFamily="18" charset="0"/>
            </a:rPr>
            <a:t> Weeks</a:t>
          </a:r>
          <a:r>
            <a:rPr lang="en-US" sz="800" baseline="0">
              <a:solidFill>
                <a:schemeClr val="tx1"/>
              </a:solidFill>
              <a:latin typeface="Times New Roman" panose="02020603050405020304" pitchFamily="18" charset="0"/>
              <a:cs typeface="Times New Roman" panose="02020603050405020304" pitchFamily="18" charset="0"/>
            </a:rPr>
            <a:t>                                  </a:t>
          </a:r>
          <a:r>
            <a:rPr lang="en-US" sz="800" u="sng">
              <a:solidFill>
                <a:schemeClr val="tx1"/>
              </a:solidFill>
              <a:latin typeface="Times New Roman" panose="02020603050405020304" pitchFamily="18" charset="0"/>
              <a:cs typeface="Times New Roman" panose="02020603050405020304" pitchFamily="18" charset="0"/>
            </a:rPr>
            <a:t> &gt;</a:t>
          </a:r>
          <a:r>
            <a:rPr lang="en-US" sz="800" u="none">
              <a:solidFill>
                <a:schemeClr val="tx1"/>
              </a:solidFill>
              <a:latin typeface="Times New Roman" panose="02020603050405020304" pitchFamily="18" charset="0"/>
              <a:cs typeface="Times New Roman" panose="02020603050405020304" pitchFamily="18" charset="0"/>
            </a:rPr>
            <a:t> </a:t>
          </a:r>
          <a:r>
            <a:rPr lang="en-US" sz="800">
              <a:solidFill>
                <a:schemeClr val="tx1"/>
              </a:solidFill>
              <a:latin typeface="Times New Roman" panose="02020603050405020304" pitchFamily="18" charset="0"/>
              <a:cs typeface="Times New Roman" panose="02020603050405020304" pitchFamily="18" charset="0"/>
            </a:rPr>
            <a:t>1</a:t>
          </a:r>
          <a:r>
            <a:rPr lang="en-US" sz="800" baseline="0">
              <a:solidFill>
                <a:schemeClr val="tx1"/>
              </a:solidFill>
              <a:latin typeface="Times New Roman" panose="02020603050405020304" pitchFamily="18" charset="0"/>
              <a:cs typeface="Times New Roman" panose="02020603050405020304" pitchFamily="18" charset="0"/>
            </a:rPr>
            <a:t> month</a:t>
          </a:r>
          <a:endParaRPr lang="en-US" sz="800">
            <a:solidFill>
              <a:schemeClr val="tx1"/>
            </a:solidFill>
            <a:latin typeface="Times New Roman" panose="02020603050405020304" pitchFamily="18" charset="0"/>
            <a:cs typeface="Times New Roman" panose="02020603050405020304" pitchFamily="18" charset="0"/>
          </a:endParaRPr>
        </a:p>
        <a:p>
          <a:pPr algn="ctr"/>
          <a:endParaRPr lang="en-US" sz="1200">
            <a:latin typeface="Times New Roman" panose="02020603050405020304" pitchFamily="18" charset="0"/>
            <a:cs typeface="Times New Roman" panose="02020603050405020304" pitchFamily="18" charset="0"/>
          </a:endParaRPr>
        </a:p>
        <a:p>
          <a:pPr algn="ctr"/>
          <a:r>
            <a:rPr lang="en-US" sz="800">
              <a:latin typeface="Times New Roman" panose="02020603050405020304" pitchFamily="18" charset="0"/>
              <a:cs typeface="Times New Roman" panose="02020603050405020304" pitchFamily="18" charset="0"/>
            </a:rPr>
            <a:t>Latency to Maintenance Measurement </a:t>
          </a:r>
        </a:p>
      </xdr:txBody>
    </xdr:sp>
    <xdr:clientData/>
  </xdr:twoCellAnchor>
  <xdr:twoCellAnchor>
    <xdr:from>
      <xdr:col>142</xdr:col>
      <xdr:colOff>142328</xdr:colOff>
      <xdr:row>41</xdr:row>
      <xdr:rowOff>32845</xdr:rowOff>
    </xdr:from>
    <xdr:to>
      <xdr:col>149</xdr:col>
      <xdr:colOff>783829</xdr:colOff>
      <xdr:row>59</xdr:row>
      <xdr:rowOff>194681</xdr:rowOff>
    </xdr:to>
    <xdr:grpSp>
      <xdr:nvGrpSpPr>
        <xdr:cNvPr id="95" name="Group 94">
          <a:extLst>
            <a:ext uri="{FF2B5EF4-FFF2-40B4-BE49-F238E27FC236}">
              <a16:creationId xmlns:a16="http://schemas.microsoft.com/office/drawing/2014/main" id="{A214DCB3-5672-7D42-8617-019907DFCE5F}"/>
            </a:ext>
          </a:extLst>
        </xdr:cNvPr>
        <xdr:cNvGrpSpPr/>
      </xdr:nvGrpSpPr>
      <xdr:grpSpPr>
        <a:xfrm>
          <a:off x="25110528" y="9253045"/>
          <a:ext cx="6508901" cy="3819436"/>
          <a:chOff x="49343880" y="1510865"/>
          <a:chExt cx="6389346" cy="3906146"/>
        </a:xfrm>
      </xdr:grpSpPr>
      <xdr:sp macro="" textlink="">
        <xdr:nvSpPr>
          <xdr:cNvPr id="96" name="Rectangle 95">
            <a:extLst>
              <a:ext uri="{FF2B5EF4-FFF2-40B4-BE49-F238E27FC236}">
                <a16:creationId xmlns:a16="http://schemas.microsoft.com/office/drawing/2014/main" id="{A745FFCC-AAF6-E663-E86C-B423C1718FC1}"/>
              </a:ext>
            </a:extLst>
          </xdr:cNvPr>
          <xdr:cNvSpPr/>
        </xdr:nvSpPr>
        <xdr:spPr>
          <a:xfrm>
            <a:off x="49343880" y="1510865"/>
            <a:ext cx="6389346" cy="3906146"/>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aphicFrame macro="">
        <xdr:nvGraphicFramePr>
          <xdr:cNvPr id="97" name="Chart 96">
            <a:extLst>
              <a:ext uri="{FF2B5EF4-FFF2-40B4-BE49-F238E27FC236}">
                <a16:creationId xmlns:a16="http://schemas.microsoft.com/office/drawing/2014/main" id="{56ABE3C9-33F5-5C3B-5042-370843AD26DB}"/>
              </a:ext>
            </a:extLst>
          </xdr:cNvPr>
          <xdr:cNvGraphicFramePr>
            <a:graphicFrameLocks/>
          </xdr:cNvGraphicFramePr>
        </xdr:nvGraphicFramePr>
        <xdr:xfrm>
          <a:off x="49748966" y="1751726"/>
          <a:ext cx="5857327" cy="3142158"/>
        </xdr:xfrm>
        <a:graphic>
          <a:graphicData uri="http://schemas.openxmlformats.org/drawingml/2006/chart">
            <c:chart xmlns:c="http://schemas.openxmlformats.org/drawingml/2006/chart" xmlns:r="http://schemas.openxmlformats.org/officeDocument/2006/relationships" r:id="rId9"/>
          </a:graphicData>
        </a:graphic>
      </xdr:graphicFrame>
      <xdr:sp macro="" textlink="">
        <xdr:nvSpPr>
          <xdr:cNvPr id="98" name="TextBox 97">
            <a:extLst>
              <a:ext uri="{FF2B5EF4-FFF2-40B4-BE49-F238E27FC236}">
                <a16:creationId xmlns:a16="http://schemas.microsoft.com/office/drawing/2014/main" id="{3E14DCA9-3FCF-9183-B7B0-76E3D13366D8}"/>
              </a:ext>
            </a:extLst>
          </xdr:cNvPr>
          <xdr:cNvSpPr txBox="1"/>
        </xdr:nvSpPr>
        <xdr:spPr>
          <a:xfrm>
            <a:off x="49398241" y="2050393"/>
            <a:ext cx="372921" cy="25418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800">
                <a:latin typeface="Times New Roman" panose="02020603050405020304" pitchFamily="18" charset="0"/>
                <a:cs typeface="Times New Roman" panose="02020603050405020304" pitchFamily="18" charset="0"/>
              </a:rPr>
              <a:t>Determination Regarding Generalized Outcomes</a:t>
            </a:r>
          </a:p>
        </xdr:txBody>
      </xdr:sp>
      <xdr:sp macro="" textlink="">
        <xdr:nvSpPr>
          <xdr:cNvPr id="99" name="TextBox 4">
            <a:extLst>
              <a:ext uri="{FF2B5EF4-FFF2-40B4-BE49-F238E27FC236}">
                <a16:creationId xmlns:a16="http://schemas.microsoft.com/office/drawing/2014/main" id="{E39B3D91-0611-50CB-D2F9-CC977F12BC7A}"/>
              </a:ext>
            </a:extLst>
          </xdr:cNvPr>
          <xdr:cNvSpPr txBox="1"/>
        </xdr:nvSpPr>
        <xdr:spPr>
          <a:xfrm>
            <a:off x="50800000" y="5156641"/>
            <a:ext cx="3956890" cy="222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n-US" sz="800">
                <a:latin typeface="Times New Roman" panose="02020603050405020304" pitchFamily="18" charset="0"/>
                <a:cs typeface="Times New Roman" panose="02020603050405020304" pitchFamily="18" charset="0"/>
              </a:rPr>
              <a:t>Latency</a:t>
            </a:r>
            <a:r>
              <a:rPr lang="en-US" sz="800" baseline="0">
                <a:latin typeface="Times New Roman" panose="02020603050405020304" pitchFamily="18" charset="0"/>
                <a:cs typeface="Times New Roman" panose="02020603050405020304" pitchFamily="18" charset="0"/>
              </a:rPr>
              <a:t> to Maintenance Measurement</a:t>
            </a:r>
            <a:endParaRPr lang="en-US" sz="800">
              <a:latin typeface="Times New Roman" panose="02020603050405020304" pitchFamily="18" charset="0"/>
              <a:cs typeface="Times New Roman" panose="02020603050405020304" pitchFamily="18" charset="0"/>
            </a:endParaRPr>
          </a:p>
        </xdr:txBody>
      </xdr:sp>
    </xdr:grpSp>
    <xdr:clientData/>
  </xdr:twoCellAnchor>
  <xdr:twoCellAnchor>
    <xdr:from>
      <xdr:col>142</xdr:col>
      <xdr:colOff>525517</xdr:colOff>
      <xdr:row>42</xdr:row>
      <xdr:rowOff>32845</xdr:rowOff>
    </xdr:from>
    <xdr:to>
      <xdr:col>143</xdr:col>
      <xdr:colOff>406470</xdr:colOff>
      <xdr:row>57</xdr:row>
      <xdr:rowOff>27585</xdr:rowOff>
    </xdr:to>
    <xdr:sp macro="" textlink="">
      <xdr:nvSpPr>
        <xdr:cNvPr id="100" name="TextBox 99">
          <a:extLst>
            <a:ext uri="{FF2B5EF4-FFF2-40B4-BE49-F238E27FC236}">
              <a16:creationId xmlns:a16="http://schemas.microsoft.com/office/drawing/2014/main" id="{BB171702-51A0-664A-8BE2-338D5784ACAB}"/>
            </a:ext>
          </a:extLst>
        </xdr:cNvPr>
        <xdr:cNvSpPr txBox="1"/>
      </xdr:nvSpPr>
      <xdr:spPr>
        <a:xfrm>
          <a:off x="49716120" y="9645431"/>
          <a:ext cx="702074" cy="31149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n-US" sz="8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r>
            <a:rPr lang="en-US" sz="800">
              <a:latin typeface="Times New Roman" panose="02020603050405020304" pitchFamily="18" charset="0"/>
              <a:cs typeface="Times New Roman" panose="02020603050405020304" pitchFamily="18" charset="0"/>
            </a:rPr>
            <a:t>Strong</a:t>
          </a:r>
        </a:p>
        <a:p>
          <a:pPr algn="ctr"/>
          <a:endParaRPr lang="en-US" sz="8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r>
            <a:rPr lang="en-US" sz="800">
              <a:latin typeface="Times New Roman" panose="02020603050405020304" pitchFamily="18" charset="0"/>
              <a:cs typeface="Times New Roman" panose="02020603050405020304" pitchFamily="18" charset="0"/>
            </a:rPr>
            <a:t>Weak</a:t>
          </a:r>
        </a:p>
        <a:p>
          <a:pPr algn="ctr"/>
          <a:endParaRPr lang="en-US" sz="8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endParaRPr lang="en-US" sz="600">
            <a:latin typeface="Times New Roman" panose="02020603050405020304" pitchFamily="18" charset="0"/>
            <a:cs typeface="Times New Roman" panose="02020603050405020304" pitchFamily="18" charset="0"/>
          </a:endParaRPr>
        </a:p>
        <a:p>
          <a:pPr algn="ctr"/>
          <a:r>
            <a:rPr lang="en-US" sz="800">
              <a:latin typeface="Times New Roman" panose="02020603050405020304" pitchFamily="18" charset="0"/>
              <a:cs typeface="Times New Roman" panose="02020603050405020304" pitchFamily="18" charset="0"/>
            </a:rPr>
            <a:t>Inconsistent</a:t>
          </a:r>
        </a:p>
        <a:p>
          <a:pPr algn="ctr"/>
          <a:endParaRPr lang="en-US" sz="8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r>
            <a:rPr lang="en-US" sz="800">
              <a:latin typeface="Times New Roman" panose="02020603050405020304" pitchFamily="18" charset="0"/>
              <a:cs typeface="Times New Roman" panose="02020603050405020304" pitchFamily="18" charset="0"/>
            </a:rPr>
            <a:t>Null</a:t>
          </a:r>
        </a:p>
        <a:p>
          <a:pPr algn="ctr"/>
          <a:endParaRPr lang="en-US" sz="800">
            <a:latin typeface="Times New Roman" panose="02020603050405020304" pitchFamily="18" charset="0"/>
            <a:cs typeface="Times New Roman" panose="02020603050405020304" pitchFamily="18" charset="0"/>
          </a:endParaRPr>
        </a:p>
        <a:p>
          <a:pPr algn="ctr"/>
          <a:endParaRPr lang="en-US" sz="1000">
            <a:latin typeface="Times New Roman" panose="02020603050405020304" pitchFamily="18" charset="0"/>
            <a:cs typeface="Times New Roman" panose="02020603050405020304" pitchFamily="18" charset="0"/>
          </a:endParaRPr>
        </a:p>
        <a:p>
          <a:pPr algn="ctr"/>
          <a:endParaRPr lang="en-US" sz="800">
            <a:latin typeface="Times New Roman" panose="02020603050405020304" pitchFamily="18" charset="0"/>
            <a:cs typeface="Times New Roman" panose="02020603050405020304" pitchFamily="18" charset="0"/>
          </a:endParaRPr>
        </a:p>
        <a:p>
          <a:pPr algn="ctr"/>
          <a:r>
            <a:rPr lang="en-US" sz="800">
              <a:latin typeface="Times New Roman" panose="02020603050405020304" pitchFamily="18" charset="0"/>
              <a:cs typeface="Times New Roman" panose="02020603050405020304" pitchFamily="18" charset="0"/>
            </a:rPr>
            <a:t>Counter-therapeutic</a:t>
          </a:r>
        </a:p>
      </xdr:txBody>
    </xdr:sp>
    <xdr:clientData/>
  </xdr:twoCellAnchor>
  <xdr:twoCellAnchor>
    <xdr:from>
      <xdr:col>143</xdr:col>
      <xdr:colOff>426983</xdr:colOff>
      <xdr:row>56</xdr:row>
      <xdr:rowOff>175171</xdr:rowOff>
    </xdr:from>
    <xdr:to>
      <xdr:col>149</xdr:col>
      <xdr:colOff>645949</xdr:colOff>
      <xdr:row>60</xdr:row>
      <xdr:rowOff>2174</xdr:rowOff>
    </xdr:to>
    <xdr:sp macro="" textlink="">
      <xdr:nvSpPr>
        <xdr:cNvPr id="103" name="TextBox 102">
          <a:extLst>
            <a:ext uri="{FF2B5EF4-FFF2-40B4-BE49-F238E27FC236}">
              <a16:creationId xmlns:a16="http://schemas.microsoft.com/office/drawing/2014/main" id="{15426129-276D-6148-83A2-8BDAB268D096}"/>
            </a:ext>
          </a:extLst>
        </xdr:cNvPr>
        <xdr:cNvSpPr txBox="1"/>
      </xdr:nvSpPr>
      <xdr:spPr>
        <a:xfrm>
          <a:off x="50438707" y="12699999"/>
          <a:ext cx="5145690" cy="659072"/>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800">
              <a:latin typeface="Times New Roman" panose="02020603050405020304" pitchFamily="18" charset="0"/>
              <a:cs typeface="Times New Roman" panose="02020603050405020304" pitchFamily="18" charset="0"/>
            </a:rPr>
            <a:t>                             Post Only</a:t>
          </a:r>
          <a:r>
            <a:rPr lang="en-US" sz="800" baseline="0">
              <a:latin typeface="Times New Roman" panose="02020603050405020304" pitchFamily="18" charset="0"/>
              <a:cs typeface="Times New Roman" panose="02020603050405020304" pitchFamily="18" charset="0"/>
            </a:rPr>
            <a:t>                        </a:t>
          </a:r>
          <a:r>
            <a:rPr lang="en-US" sz="800">
              <a:latin typeface="Times New Roman" panose="02020603050405020304" pitchFamily="18" charset="0"/>
              <a:cs typeface="Times New Roman" panose="02020603050405020304" pitchFamily="18" charset="0"/>
            </a:rPr>
            <a:t>Pre/Post</a:t>
          </a:r>
          <a:r>
            <a:rPr lang="en-US" sz="800" baseline="0">
              <a:latin typeface="Times New Roman" panose="02020603050405020304" pitchFamily="18" charset="0"/>
              <a:cs typeface="Times New Roman" panose="02020603050405020304" pitchFamily="18" charset="0"/>
            </a:rPr>
            <a:t>                            </a:t>
          </a:r>
          <a:r>
            <a:rPr lang="en-US" sz="800">
              <a:latin typeface="Times New Roman" panose="02020603050405020304" pitchFamily="18" charset="0"/>
              <a:cs typeface="Times New Roman" panose="02020603050405020304" pitchFamily="18" charset="0"/>
            </a:rPr>
            <a:t>Intermittent</a:t>
          </a:r>
          <a:r>
            <a:rPr lang="en-US" sz="800" baseline="0">
              <a:latin typeface="Times New Roman" panose="02020603050405020304" pitchFamily="18" charset="0"/>
              <a:cs typeface="Times New Roman" panose="02020603050405020304" pitchFamily="18" charset="0"/>
            </a:rPr>
            <a:t>                    </a:t>
          </a:r>
          <a:r>
            <a:rPr lang="en-US" sz="800">
              <a:latin typeface="Times New Roman" panose="02020603050405020304" pitchFamily="18" charset="0"/>
              <a:cs typeface="Times New Roman" panose="02020603050405020304" pitchFamily="18" charset="0"/>
            </a:rPr>
            <a:t>Single</a:t>
          </a:r>
          <a:r>
            <a:rPr lang="en-US" sz="800" baseline="0">
              <a:latin typeface="Times New Roman" panose="02020603050405020304" pitchFamily="18" charset="0"/>
              <a:cs typeface="Times New Roman" panose="02020603050405020304" pitchFamily="18" charset="0"/>
            </a:rPr>
            <a:t> Case Data</a:t>
          </a:r>
        </a:p>
        <a:p>
          <a:pPr algn="l"/>
          <a:r>
            <a:rPr lang="en-US" sz="1200" baseline="0">
              <a:latin typeface="Times New Roman" panose="02020603050405020304" pitchFamily="18" charset="0"/>
              <a:cs typeface="Times New Roman" panose="02020603050405020304" pitchFamily="18" charset="0"/>
            </a:rPr>
            <a:t>  </a:t>
          </a:r>
        </a:p>
        <a:p>
          <a:pPr algn="l"/>
          <a:r>
            <a:rPr lang="en-US" sz="800">
              <a:latin typeface="Times New Roman" panose="02020603050405020304" pitchFamily="18" charset="0"/>
              <a:cs typeface="Times New Roman" panose="02020603050405020304" pitchFamily="18" charset="0"/>
            </a:rPr>
            <a:t>                                                               </a:t>
          </a:r>
          <a:r>
            <a:rPr lang="en-US" sz="800" baseline="0">
              <a:latin typeface="Times New Roman" panose="02020603050405020304" pitchFamily="18" charset="0"/>
              <a:cs typeface="Times New Roman" panose="02020603050405020304" pitchFamily="18" charset="0"/>
            </a:rPr>
            <a:t>  </a:t>
          </a:r>
          <a:r>
            <a:rPr lang="en-US" sz="800">
              <a:latin typeface="Times New Roman" panose="02020603050405020304" pitchFamily="18" charset="0"/>
              <a:cs typeface="Times New Roman" panose="02020603050405020304" pitchFamily="18" charset="0"/>
            </a:rPr>
            <a:t>  Rigor</a:t>
          </a:r>
          <a:r>
            <a:rPr lang="en-US" sz="800" baseline="0">
              <a:latin typeface="Times New Roman" panose="02020603050405020304" pitchFamily="18" charset="0"/>
              <a:cs typeface="Times New Roman" panose="02020603050405020304" pitchFamily="18" charset="0"/>
            </a:rPr>
            <a:t> of Generalization Measurement</a:t>
          </a:r>
          <a:endParaRPr lang="en-US" sz="800">
            <a:latin typeface="Times New Roman" panose="02020603050405020304" pitchFamily="18" charset="0"/>
            <a:cs typeface="Times New Roman" panose="02020603050405020304" pitchFamily="18" charset="0"/>
          </a:endParaRPr>
        </a:p>
      </xdr:txBody>
    </xdr:sp>
    <xdr:clientData/>
  </xdr:twoCellAnchor>
  <xdr:twoCellAnchor>
    <xdr:from>
      <xdr:col>143</xdr:col>
      <xdr:colOff>186121</xdr:colOff>
      <xdr:row>21</xdr:row>
      <xdr:rowOff>492674</xdr:rowOff>
    </xdr:from>
    <xdr:to>
      <xdr:col>143</xdr:col>
      <xdr:colOff>744483</xdr:colOff>
      <xdr:row>21</xdr:row>
      <xdr:rowOff>689743</xdr:rowOff>
    </xdr:to>
    <xdr:sp macro="" textlink="">
      <xdr:nvSpPr>
        <xdr:cNvPr id="104" name="Rectangle 103">
          <a:extLst>
            <a:ext uri="{FF2B5EF4-FFF2-40B4-BE49-F238E27FC236}">
              <a16:creationId xmlns:a16="http://schemas.microsoft.com/office/drawing/2014/main" id="{66072D5E-0DDE-A76C-CC61-0B9D81726AF4}"/>
            </a:ext>
          </a:extLst>
        </xdr:cNvPr>
        <xdr:cNvSpPr/>
      </xdr:nvSpPr>
      <xdr:spPr>
        <a:xfrm>
          <a:off x="50197845" y="4861036"/>
          <a:ext cx="558362" cy="19706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xml><?xml version="1.0" encoding="utf-8"?>
<c:userShapes xmlns:c="http://schemas.openxmlformats.org/drawingml/2006/chart">
  <cdr:relSizeAnchor xmlns:cdr="http://schemas.openxmlformats.org/drawingml/2006/chartDrawing">
    <cdr:from>
      <cdr:x>0.10163</cdr:x>
      <cdr:y>0.93885</cdr:y>
    </cdr:from>
    <cdr:to>
      <cdr:x>0.99525</cdr:x>
      <cdr:y>0.9966</cdr:y>
    </cdr:to>
    <cdr:sp macro="" textlink="">
      <cdr:nvSpPr>
        <cdr:cNvPr id="2" name="TextBox 4">
          <a:extLst xmlns:a="http://schemas.openxmlformats.org/drawingml/2006/main">
            <a:ext uri="{FF2B5EF4-FFF2-40B4-BE49-F238E27FC236}">
              <a16:creationId xmlns:a16="http://schemas.microsoft.com/office/drawing/2014/main" id="{7919ABB2-8A26-6147-9DEC-58FF8354B122}"/>
            </a:ext>
          </a:extLst>
        </cdr:cNvPr>
        <cdr:cNvSpPr txBox="1"/>
      </cdr:nvSpPr>
      <cdr:spPr>
        <a:xfrm xmlns:a="http://schemas.openxmlformats.org/drawingml/2006/main">
          <a:off x="609600" y="3505464"/>
          <a:ext cx="5359846" cy="21563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US" sz="800">
              <a:latin typeface="Times New Roman" panose="02020603050405020304" pitchFamily="18" charset="0"/>
              <a:cs typeface="Times New Roman" panose="02020603050405020304" pitchFamily="18" charset="0"/>
            </a:rPr>
            <a:t>Number</a:t>
          </a:r>
          <a:r>
            <a:rPr lang="en-US" sz="800" baseline="0">
              <a:latin typeface="Times New Roman" panose="02020603050405020304" pitchFamily="18" charset="0"/>
              <a:cs typeface="Times New Roman" panose="02020603050405020304" pitchFamily="18" charset="0"/>
            </a:rPr>
            <a:t> of Internal Validity Indicators</a:t>
          </a:r>
          <a:endParaRPr lang="en-US" sz="800">
            <a:latin typeface="Times New Roman" panose="02020603050405020304" pitchFamily="18" charset="0"/>
            <a:cs typeface="Times New Roman" panose="02020603050405020304" pitchFamily="18" charset="0"/>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14431</xdr:colOff>
      <xdr:row>70</xdr:row>
      <xdr:rowOff>72163</xdr:rowOff>
    </xdr:from>
    <xdr:to>
      <xdr:col>128</xdr:col>
      <xdr:colOff>707158</xdr:colOff>
      <xdr:row>80</xdr:row>
      <xdr:rowOff>158756</xdr:rowOff>
    </xdr:to>
    <xdr:sp macro="" textlink="">
      <xdr:nvSpPr>
        <xdr:cNvPr id="15" name="TextBox 14">
          <a:extLst>
            <a:ext uri="{FF2B5EF4-FFF2-40B4-BE49-F238E27FC236}">
              <a16:creationId xmlns:a16="http://schemas.microsoft.com/office/drawing/2014/main" id="{736E6F83-88D3-2E42-9377-CBF7A471BB90}"/>
            </a:ext>
          </a:extLst>
        </xdr:cNvPr>
        <xdr:cNvSpPr txBox="1"/>
      </xdr:nvSpPr>
      <xdr:spPr>
        <a:xfrm>
          <a:off x="14431" y="7475686"/>
          <a:ext cx="14576136" cy="210704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a:latin typeface="Times New Roman" panose="02020603050405020304" pitchFamily="18" charset="0"/>
              <a:cs typeface="Times New Roman" panose="02020603050405020304" pitchFamily="18" charset="0"/>
            </a:rPr>
            <a:t>NOTE: This tool can be used for up to 120 designs.</a:t>
          </a:r>
          <a:r>
            <a:rPr lang="en-US" sz="2800" baseline="0">
              <a:latin typeface="Times New Roman" panose="02020603050405020304" pitchFamily="18" charset="0"/>
              <a:cs typeface="Times New Roman" panose="02020603050405020304" pitchFamily="18" charset="0"/>
            </a:rPr>
            <a:t> Data for 36 designs are visible in the original form of the SCARF. </a:t>
          </a:r>
          <a:r>
            <a:rPr lang="en-US" sz="2800">
              <a:latin typeface="Times New Roman" panose="02020603050405020304" pitchFamily="18" charset="0"/>
              <a:cs typeface="Times New Roman" panose="02020603050405020304" pitchFamily="18" charset="0"/>
            </a:rPr>
            <a:t>If</a:t>
          </a:r>
          <a:r>
            <a:rPr lang="en-US" sz="2800" baseline="0">
              <a:latin typeface="Times New Roman" panose="02020603050405020304" pitchFamily="18" charset="0"/>
              <a:cs typeface="Times New Roman" panose="02020603050405020304" pitchFamily="18" charset="0"/>
            </a:rPr>
            <a:t> you unhide columns AO-BT and input data in those cells in the "Data Entry" tab for more than 36 studies, you must also unhide the corresponding cells in this tab.</a:t>
          </a:r>
        </a:p>
        <a:p>
          <a:endParaRPr lang="en-US" sz="2800" baseline="0">
            <a:latin typeface="Times New Roman" panose="02020603050405020304" pitchFamily="18" charset="0"/>
            <a:cs typeface="Times New Roman" panose="02020603050405020304" pitchFamily="18" charset="0"/>
          </a:endParaRPr>
        </a:p>
        <a:p>
          <a:r>
            <a:rPr lang="en-US" sz="2800" baseline="0">
              <a:latin typeface="Times New Roman" panose="02020603050405020304" pitchFamily="18" charset="0"/>
              <a:cs typeface="Times New Roman" panose="02020603050405020304" pitchFamily="18" charset="0"/>
            </a:rPr>
            <a:t>**DO NOT ALTER ANY DATA ON THIS TAB**</a:t>
          </a:r>
          <a:endParaRPr lang="en-US" sz="2800">
            <a:latin typeface="Times New Roman" panose="02020603050405020304" pitchFamily="18" charset="0"/>
            <a:cs typeface="Times New Roman" panose="02020603050405020304" pitchFamily="18" charset="0"/>
          </a:endParaRPr>
        </a:p>
      </xdr:txBody>
    </xdr:sp>
    <xdr:clientData/>
  </xdr:twoCellAnchor>
  <xdr:twoCellAnchor>
    <xdr:from>
      <xdr:col>0</xdr:col>
      <xdr:colOff>0</xdr:colOff>
      <xdr:row>21</xdr:row>
      <xdr:rowOff>210127</xdr:rowOff>
    </xdr:from>
    <xdr:to>
      <xdr:col>128</xdr:col>
      <xdr:colOff>692727</xdr:colOff>
      <xdr:row>69</xdr:row>
      <xdr:rowOff>187614</xdr:rowOff>
    </xdr:to>
    <xdr:sp macro="" textlink="">
      <xdr:nvSpPr>
        <xdr:cNvPr id="2" name="TextBox 1">
          <a:extLst>
            <a:ext uri="{FF2B5EF4-FFF2-40B4-BE49-F238E27FC236}">
              <a16:creationId xmlns:a16="http://schemas.microsoft.com/office/drawing/2014/main" id="{06A6701C-8913-3742-B2F3-795A385C51E5}"/>
            </a:ext>
          </a:extLst>
        </xdr:cNvPr>
        <xdr:cNvSpPr txBox="1"/>
      </xdr:nvSpPr>
      <xdr:spPr>
        <a:xfrm>
          <a:off x="0" y="5867400"/>
          <a:ext cx="14576136" cy="152169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a:latin typeface="Times New Roman" panose="02020603050405020304" pitchFamily="18" charset="0"/>
              <a:cs typeface="Times New Roman" panose="02020603050405020304" pitchFamily="18" charset="0"/>
            </a:rPr>
            <a:t>Green filled</a:t>
          </a:r>
          <a:r>
            <a:rPr lang="en-US" sz="2000" baseline="0">
              <a:latin typeface="Times New Roman" panose="02020603050405020304" pitchFamily="18" charset="0"/>
              <a:cs typeface="Times New Roman" panose="02020603050405020304" pitchFamily="18" charset="0"/>
            </a:rPr>
            <a:t> boxes indicate the presence of an internal validity indicator (e.g., characteristic that might improve internal validity). Pink filled boxes indicate the absence of an internal validity indicator (e.g., characteristic that might compromise internal validity). Black cells indicate a question that is not applicable for the specific review. White cells indicate that the indicator is not applicable due to the nature of the intervention or context (i.e., having naive coders was not possible due to the nature of the intervention).</a:t>
          </a:r>
          <a:endParaRPr lang="en-US" sz="2000">
            <a:latin typeface="Times New Roman" panose="02020603050405020304" pitchFamily="18" charset="0"/>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59</xdr:row>
      <xdr:rowOff>14432</xdr:rowOff>
    </xdr:from>
    <xdr:to>
      <xdr:col>129</xdr:col>
      <xdr:colOff>346363</xdr:colOff>
      <xdr:row>70</xdr:row>
      <xdr:rowOff>129886</xdr:rowOff>
    </xdr:to>
    <xdr:sp macro="" textlink="">
      <xdr:nvSpPr>
        <xdr:cNvPr id="2" name="TextBox 1">
          <a:extLst>
            <a:ext uri="{FF2B5EF4-FFF2-40B4-BE49-F238E27FC236}">
              <a16:creationId xmlns:a16="http://schemas.microsoft.com/office/drawing/2014/main" id="{7FB0547D-16BE-234B-BCB1-177C9BE4B5DE}"/>
            </a:ext>
          </a:extLst>
        </xdr:cNvPr>
        <xdr:cNvSpPr txBox="1"/>
      </xdr:nvSpPr>
      <xdr:spPr>
        <a:xfrm>
          <a:off x="0" y="13392727"/>
          <a:ext cx="14576136" cy="233795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a:latin typeface="Times New Roman" panose="02020603050405020304" pitchFamily="18" charset="0"/>
              <a:cs typeface="Times New Roman" panose="02020603050405020304" pitchFamily="18" charset="0"/>
            </a:rPr>
            <a:t>NOTE: This tool can be used for up to 120 designs.</a:t>
          </a:r>
          <a:r>
            <a:rPr lang="en-US" sz="2800" baseline="0">
              <a:latin typeface="Times New Roman" panose="02020603050405020304" pitchFamily="18" charset="0"/>
              <a:cs typeface="Times New Roman" panose="02020603050405020304" pitchFamily="18" charset="0"/>
            </a:rPr>
            <a:t> Data for 36 designs are visible in the original form of the SCARF. </a:t>
          </a:r>
          <a:r>
            <a:rPr lang="en-US" sz="2800">
              <a:latin typeface="Times New Roman" panose="02020603050405020304" pitchFamily="18" charset="0"/>
              <a:cs typeface="Times New Roman" panose="02020603050405020304" pitchFamily="18" charset="0"/>
            </a:rPr>
            <a:t>If</a:t>
          </a:r>
          <a:r>
            <a:rPr lang="en-US" sz="2800" baseline="0">
              <a:latin typeface="Times New Roman" panose="02020603050405020304" pitchFamily="18" charset="0"/>
              <a:cs typeface="Times New Roman" panose="02020603050405020304" pitchFamily="18" charset="0"/>
            </a:rPr>
            <a:t> you unhide columns AO-BT and input data in those cells in the "Data Entry" tab for more than 36 studies, you must also unhide the corresponding cells in this tab.</a:t>
          </a:r>
        </a:p>
        <a:p>
          <a:endParaRPr lang="en-US" sz="2800" baseline="0">
            <a:latin typeface="Times New Roman" panose="02020603050405020304" pitchFamily="18" charset="0"/>
            <a:cs typeface="Times New Roman" panose="02020603050405020304" pitchFamily="18" charset="0"/>
          </a:endParaRPr>
        </a:p>
        <a:p>
          <a:r>
            <a:rPr lang="en-US" sz="2800" baseline="0">
              <a:latin typeface="Times New Roman" panose="02020603050405020304" pitchFamily="18" charset="0"/>
              <a:cs typeface="Times New Roman" panose="02020603050405020304" pitchFamily="18" charset="0"/>
            </a:rPr>
            <a:t>**DO NOT ALTER ANY DATA ON THIS TAB**</a:t>
          </a:r>
          <a:endParaRPr lang="en-US" sz="2800">
            <a:latin typeface="Times New Roman" panose="02020603050405020304" pitchFamily="18" charset="0"/>
            <a:cs typeface="Times New Roman" panose="02020603050405020304" pitchFamily="18" charset="0"/>
          </a:endParaRPr>
        </a:p>
      </xdr:txBody>
    </xdr:sp>
    <xdr:clientData/>
  </xdr:twoCellAnchor>
  <xdr:twoCellAnchor>
    <xdr:from>
      <xdr:col>0</xdr:col>
      <xdr:colOff>0</xdr:colOff>
      <xdr:row>20</xdr:row>
      <xdr:rowOff>0</xdr:rowOff>
    </xdr:from>
    <xdr:to>
      <xdr:col>129</xdr:col>
      <xdr:colOff>346363</xdr:colOff>
      <xdr:row>26</xdr:row>
      <xdr:rowOff>14432</xdr:rowOff>
    </xdr:to>
    <xdr:sp macro="" textlink="">
      <xdr:nvSpPr>
        <xdr:cNvPr id="3" name="TextBox 2">
          <a:extLst>
            <a:ext uri="{FF2B5EF4-FFF2-40B4-BE49-F238E27FC236}">
              <a16:creationId xmlns:a16="http://schemas.microsoft.com/office/drawing/2014/main" id="{93D980C8-BBAC-7647-AC99-22E2AAD99334}"/>
            </a:ext>
          </a:extLst>
        </xdr:cNvPr>
        <xdr:cNvSpPr txBox="1"/>
      </xdr:nvSpPr>
      <xdr:spPr>
        <a:xfrm>
          <a:off x="0" y="5498523"/>
          <a:ext cx="14576136" cy="122670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a:latin typeface="Times New Roman" panose="02020603050405020304" pitchFamily="18" charset="0"/>
              <a:cs typeface="Times New Roman" panose="02020603050405020304" pitchFamily="18" charset="0"/>
            </a:rPr>
            <a:t>Green filled</a:t>
          </a:r>
          <a:r>
            <a:rPr lang="en-US" sz="2000" baseline="0">
              <a:latin typeface="Times New Roman" panose="02020603050405020304" pitchFamily="18" charset="0"/>
              <a:cs typeface="Times New Roman" panose="02020603050405020304" pitchFamily="18" charset="0"/>
            </a:rPr>
            <a:t> boxes indicate the presence of an external validity indicator (e.g., characteristic that might improve external validity). Pink filled boxes indicate the absence of an external validity indicator (e.g., characteristic that might reduce external validity). Black cells indicate a question that is not applicable for the specific review. White cells indicate that the indicator is not applicable due to the nature of the intervention or context.</a:t>
          </a:r>
          <a:endParaRPr lang="en-US" sz="2000">
            <a:latin typeface="Times New Roman" panose="02020603050405020304" pitchFamily="18" charset="0"/>
            <a:cs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22</xdr:row>
      <xdr:rowOff>158750</xdr:rowOff>
    </xdr:from>
    <xdr:to>
      <xdr:col>128</xdr:col>
      <xdr:colOff>173181</xdr:colOff>
      <xdr:row>34</xdr:row>
      <xdr:rowOff>72158</xdr:rowOff>
    </xdr:to>
    <xdr:sp macro="" textlink="">
      <xdr:nvSpPr>
        <xdr:cNvPr id="2" name="TextBox 1">
          <a:extLst>
            <a:ext uri="{FF2B5EF4-FFF2-40B4-BE49-F238E27FC236}">
              <a16:creationId xmlns:a16="http://schemas.microsoft.com/office/drawing/2014/main" id="{607A7FDF-C26A-9545-9D9F-61B9354BFF11}"/>
            </a:ext>
          </a:extLst>
        </xdr:cNvPr>
        <xdr:cNvSpPr txBox="1"/>
      </xdr:nvSpPr>
      <xdr:spPr>
        <a:xfrm>
          <a:off x="0" y="6075795"/>
          <a:ext cx="14576136" cy="233795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a:latin typeface="Times New Roman" panose="02020603050405020304" pitchFamily="18" charset="0"/>
              <a:cs typeface="Times New Roman" panose="02020603050405020304" pitchFamily="18" charset="0"/>
            </a:rPr>
            <a:t>NOTE: This tool can be used for up to 120 designs.</a:t>
          </a:r>
          <a:r>
            <a:rPr lang="en-US" sz="2800" baseline="0">
              <a:latin typeface="Times New Roman" panose="02020603050405020304" pitchFamily="18" charset="0"/>
              <a:cs typeface="Times New Roman" panose="02020603050405020304" pitchFamily="18" charset="0"/>
            </a:rPr>
            <a:t> Data for 36 designs are visible in the original form of the SCARF. </a:t>
          </a:r>
          <a:r>
            <a:rPr lang="en-US" sz="2800">
              <a:latin typeface="Times New Roman" panose="02020603050405020304" pitchFamily="18" charset="0"/>
              <a:cs typeface="Times New Roman" panose="02020603050405020304" pitchFamily="18" charset="0"/>
            </a:rPr>
            <a:t>If</a:t>
          </a:r>
          <a:r>
            <a:rPr lang="en-US" sz="2800" baseline="0">
              <a:latin typeface="Times New Roman" panose="02020603050405020304" pitchFamily="18" charset="0"/>
              <a:cs typeface="Times New Roman" panose="02020603050405020304" pitchFamily="18" charset="0"/>
            </a:rPr>
            <a:t> you unhide columns AO-BT and input data in those cells in the "Data Entry" tab for more than 36 studies, you must also unhide the corresponding cells in this tab.</a:t>
          </a:r>
        </a:p>
        <a:p>
          <a:endParaRPr lang="en-US" sz="2800" baseline="0">
            <a:latin typeface="Times New Roman" panose="02020603050405020304" pitchFamily="18" charset="0"/>
            <a:cs typeface="Times New Roman" panose="02020603050405020304" pitchFamily="18" charset="0"/>
          </a:endParaRPr>
        </a:p>
        <a:p>
          <a:r>
            <a:rPr lang="en-US" sz="2800" baseline="0">
              <a:latin typeface="Times New Roman" panose="02020603050405020304" pitchFamily="18" charset="0"/>
              <a:cs typeface="Times New Roman" panose="02020603050405020304" pitchFamily="18" charset="0"/>
            </a:rPr>
            <a:t>**DO NOT ALTER ANY DATA ON THIS TAB**</a:t>
          </a:r>
          <a:endParaRPr lang="en-US" sz="2800">
            <a:latin typeface="Times New Roman" panose="02020603050405020304" pitchFamily="18" charset="0"/>
            <a:cs typeface="Times New Roman" panose="02020603050405020304" pitchFamily="18" charset="0"/>
          </a:endParaRPr>
        </a:p>
      </xdr:txBody>
    </xdr:sp>
    <xdr:clientData/>
  </xdr:twoCellAnchor>
  <xdr:twoCellAnchor>
    <xdr:from>
      <xdr:col>0</xdr:col>
      <xdr:colOff>0</xdr:colOff>
      <xdr:row>16</xdr:row>
      <xdr:rowOff>0</xdr:rowOff>
    </xdr:from>
    <xdr:to>
      <xdr:col>128</xdr:col>
      <xdr:colOff>173181</xdr:colOff>
      <xdr:row>22</xdr:row>
      <xdr:rowOff>14432</xdr:rowOff>
    </xdr:to>
    <xdr:sp macro="" textlink="">
      <xdr:nvSpPr>
        <xdr:cNvPr id="3" name="TextBox 2">
          <a:extLst>
            <a:ext uri="{FF2B5EF4-FFF2-40B4-BE49-F238E27FC236}">
              <a16:creationId xmlns:a16="http://schemas.microsoft.com/office/drawing/2014/main" id="{4A06FF9B-0954-E24C-BD55-275B49C7DDAA}"/>
            </a:ext>
          </a:extLst>
        </xdr:cNvPr>
        <xdr:cNvSpPr txBox="1"/>
      </xdr:nvSpPr>
      <xdr:spPr>
        <a:xfrm>
          <a:off x="0" y="4704773"/>
          <a:ext cx="14576136" cy="122670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a:latin typeface="Times New Roman" panose="02020603050405020304" pitchFamily="18" charset="0"/>
              <a:cs typeface="Times New Roman" panose="02020603050405020304" pitchFamily="18" charset="0"/>
            </a:rPr>
            <a:t>Green filled</a:t>
          </a:r>
          <a:r>
            <a:rPr lang="en-US" sz="2000" baseline="0">
              <a:latin typeface="Times New Roman" panose="02020603050405020304" pitchFamily="18" charset="0"/>
              <a:cs typeface="Times New Roman" panose="02020603050405020304" pitchFamily="18" charset="0"/>
            </a:rPr>
            <a:t> boxes indicate the presence of an reporting indicator (e.g., characteristic that might improve replicability). Pink filled boxes indicate the absence of an reporting indicator (e.g., characteristic that might compromise replicability). Black cells indicate a question that is not applicable for the specific review. Yellow cells indicate that the indicator was partially fulfilled (e.g., some critical information about participant characteristics was reported, but not all).</a:t>
          </a:r>
        </a:p>
        <a:p>
          <a:endParaRPr lang="en-US" sz="2000">
            <a:latin typeface="Times New Roman" panose="02020603050405020304" pitchFamily="18" charset="0"/>
            <a:cs typeface="Times New Roman" panose="02020603050405020304" pitchFamily="18"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101600</xdr:colOff>
      <xdr:row>2</xdr:row>
      <xdr:rowOff>50800</xdr:rowOff>
    </xdr:from>
    <xdr:to>
      <xdr:col>7</xdr:col>
      <xdr:colOff>270933</xdr:colOff>
      <xdr:row>51</xdr:row>
      <xdr:rowOff>186266</xdr:rowOff>
    </xdr:to>
    <xdr:sp macro="" textlink="">
      <xdr:nvSpPr>
        <xdr:cNvPr id="10" name="Rectangle 9">
          <a:extLst>
            <a:ext uri="{FF2B5EF4-FFF2-40B4-BE49-F238E27FC236}">
              <a16:creationId xmlns:a16="http://schemas.microsoft.com/office/drawing/2014/main" id="{47CAF57B-ED5D-F169-FE96-DE6980AA7DA3}"/>
            </a:ext>
          </a:extLst>
        </xdr:cNvPr>
        <xdr:cNvSpPr/>
      </xdr:nvSpPr>
      <xdr:spPr>
        <a:xfrm>
          <a:off x="15460133" y="1557867"/>
          <a:ext cx="10718800" cy="10092266"/>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228600</xdr:colOff>
      <xdr:row>2</xdr:row>
      <xdr:rowOff>63499</xdr:rowOff>
    </xdr:from>
    <xdr:to>
      <xdr:col>0</xdr:col>
      <xdr:colOff>7150100</xdr:colOff>
      <xdr:row>32</xdr:row>
      <xdr:rowOff>73944</xdr:rowOff>
    </xdr:to>
    <xdr:pic>
      <xdr:nvPicPr>
        <xdr:cNvPr id="3" name="Picture 2">
          <a:extLst>
            <a:ext uri="{FF2B5EF4-FFF2-40B4-BE49-F238E27FC236}">
              <a16:creationId xmlns:a16="http://schemas.microsoft.com/office/drawing/2014/main" id="{4A952C5E-E772-740D-5DF1-E0995A023D36}"/>
            </a:ext>
          </a:extLst>
        </xdr:cNvPr>
        <xdr:cNvPicPr>
          <a:picLocks noChangeAspect="1"/>
        </xdr:cNvPicPr>
      </xdr:nvPicPr>
      <xdr:blipFill>
        <a:blip xmlns:r="http://schemas.openxmlformats.org/officeDocument/2006/relationships" r:embed="rId1"/>
        <a:stretch>
          <a:fillRect/>
        </a:stretch>
      </xdr:blipFill>
      <xdr:spPr>
        <a:xfrm>
          <a:off x="228600" y="1574799"/>
          <a:ext cx="6921500" cy="6106445"/>
        </a:xfrm>
        <a:prstGeom prst="rect">
          <a:avLst/>
        </a:prstGeom>
      </xdr:spPr>
    </xdr:pic>
    <xdr:clientData/>
  </xdr:twoCellAnchor>
  <xdr:twoCellAnchor editAs="oneCell">
    <xdr:from>
      <xdr:col>1</xdr:col>
      <xdr:colOff>101600</xdr:colOff>
      <xdr:row>2</xdr:row>
      <xdr:rowOff>76200</xdr:rowOff>
    </xdr:from>
    <xdr:to>
      <xdr:col>1</xdr:col>
      <xdr:colOff>7874000</xdr:colOff>
      <xdr:row>21</xdr:row>
      <xdr:rowOff>28448</xdr:rowOff>
    </xdr:to>
    <xdr:pic>
      <xdr:nvPicPr>
        <xdr:cNvPr id="2" name="Picture 1">
          <a:extLst>
            <a:ext uri="{FF2B5EF4-FFF2-40B4-BE49-F238E27FC236}">
              <a16:creationId xmlns:a16="http://schemas.microsoft.com/office/drawing/2014/main" id="{A7C65BCA-B750-66EF-C998-0830FA498D18}"/>
            </a:ext>
          </a:extLst>
        </xdr:cNvPr>
        <xdr:cNvPicPr>
          <a:picLocks noChangeAspect="1"/>
        </xdr:cNvPicPr>
      </xdr:nvPicPr>
      <xdr:blipFill>
        <a:blip xmlns:r="http://schemas.openxmlformats.org/officeDocument/2006/relationships" r:embed="rId2"/>
        <a:stretch>
          <a:fillRect/>
        </a:stretch>
      </xdr:blipFill>
      <xdr:spPr>
        <a:xfrm>
          <a:off x="7442200" y="1587500"/>
          <a:ext cx="7772400" cy="3813048"/>
        </a:xfrm>
        <a:prstGeom prst="rect">
          <a:avLst/>
        </a:prstGeom>
      </xdr:spPr>
    </xdr:pic>
    <xdr:clientData/>
  </xdr:twoCellAnchor>
  <xdr:twoCellAnchor editAs="oneCell">
    <xdr:from>
      <xdr:col>2</xdr:col>
      <xdr:colOff>121388</xdr:colOff>
      <xdr:row>2</xdr:row>
      <xdr:rowOff>190500</xdr:rowOff>
    </xdr:from>
    <xdr:to>
      <xdr:col>2</xdr:col>
      <xdr:colOff>3987800</xdr:colOff>
      <xdr:row>27</xdr:row>
      <xdr:rowOff>126999</xdr:rowOff>
    </xdr:to>
    <xdr:pic>
      <xdr:nvPicPr>
        <xdr:cNvPr id="5" name="Picture 4">
          <a:extLst>
            <a:ext uri="{FF2B5EF4-FFF2-40B4-BE49-F238E27FC236}">
              <a16:creationId xmlns:a16="http://schemas.microsoft.com/office/drawing/2014/main" id="{A74F9186-D04E-B9D0-21D7-539CB028D606}"/>
            </a:ext>
          </a:extLst>
        </xdr:cNvPr>
        <xdr:cNvPicPr>
          <a:picLocks noChangeAspect="1"/>
        </xdr:cNvPicPr>
      </xdr:nvPicPr>
      <xdr:blipFill>
        <a:blip xmlns:r="http://schemas.openxmlformats.org/officeDocument/2006/relationships" r:embed="rId3"/>
        <a:stretch>
          <a:fillRect/>
        </a:stretch>
      </xdr:blipFill>
      <xdr:spPr>
        <a:xfrm>
          <a:off x="15475688" y="1701800"/>
          <a:ext cx="3866412" cy="5016499"/>
        </a:xfrm>
        <a:prstGeom prst="rect">
          <a:avLst/>
        </a:prstGeom>
      </xdr:spPr>
    </xdr:pic>
    <xdr:clientData/>
  </xdr:twoCellAnchor>
  <xdr:twoCellAnchor editAs="oneCell">
    <xdr:from>
      <xdr:col>2</xdr:col>
      <xdr:colOff>3737044</xdr:colOff>
      <xdr:row>3</xdr:row>
      <xdr:rowOff>131538</xdr:rowOff>
    </xdr:from>
    <xdr:to>
      <xdr:col>3</xdr:col>
      <xdr:colOff>50800</xdr:colOff>
      <xdr:row>27</xdr:row>
      <xdr:rowOff>110066</xdr:rowOff>
    </xdr:to>
    <xdr:pic>
      <xdr:nvPicPr>
        <xdr:cNvPr id="6" name="Picture 5">
          <a:extLst>
            <a:ext uri="{FF2B5EF4-FFF2-40B4-BE49-F238E27FC236}">
              <a16:creationId xmlns:a16="http://schemas.microsoft.com/office/drawing/2014/main" id="{05A36C95-6626-8215-617B-1EBD1E0FB9C0}"/>
            </a:ext>
          </a:extLst>
        </xdr:cNvPr>
        <xdr:cNvPicPr>
          <a:picLocks noChangeAspect="1"/>
        </xdr:cNvPicPr>
      </xdr:nvPicPr>
      <xdr:blipFill>
        <a:blip xmlns:r="http://schemas.openxmlformats.org/officeDocument/2006/relationships" r:embed="rId4"/>
        <a:stretch>
          <a:fillRect/>
        </a:stretch>
      </xdr:blipFill>
      <xdr:spPr>
        <a:xfrm>
          <a:off x="19095577" y="1841805"/>
          <a:ext cx="3544290" cy="4855328"/>
        </a:xfrm>
        <a:prstGeom prst="rect">
          <a:avLst/>
        </a:prstGeom>
      </xdr:spPr>
    </xdr:pic>
    <xdr:clientData/>
  </xdr:twoCellAnchor>
  <xdr:twoCellAnchor editAs="oneCell">
    <xdr:from>
      <xdr:col>2</xdr:col>
      <xdr:colOff>286714</xdr:colOff>
      <xdr:row>27</xdr:row>
      <xdr:rowOff>25399</xdr:rowOff>
    </xdr:from>
    <xdr:to>
      <xdr:col>2</xdr:col>
      <xdr:colOff>3911600</xdr:colOff>
      <xdr:row>52</xdr:row>
      <xdr:rowOff>76873</xdr:rowOff>
    </xdr:to>
    <xdr:pic>
      <xdr:nvPicPr>
        <xdr:cNvPr id="7" name="Picture 6">
          <a:extLst>
            <a:ext uri="{FF2B5EF4-FFF2-40B4-BE49-F238E27FC236}">
              <a16:creationId xmlns:a16="http://schemas.microsoft.com/office/drawing/2014/main" id="{C23CBFE1-C4DF-9FB6-A0FD-BE9A3F3BD698}"/>
            </a:ext>
          </a:extLst>
        </xdr:cNvPr>
        <xdr:cNvPicPr>
          <a:picLocks noChangeAspect="1"/>
        </xdr:cNvPicPr>
      </xdr:nvPicPr>
      <xdr:blipFill>
        <a:blip xmlns:r="http://schemas.openxmlformats.org/officeDocument/2006/relationships" r:embed="rId5"/>
        <a:stretch>
          <a:fillRect/>
        </a:stretch>
      </xdr:blipFill>
      <xdr:spPr>
        <a:xfrm>
          <a:off x="15653714" y="6629399"/>
          <a:ext cx="3624886" cy="5131474"/>
        </a:xfrm>
        <a:prstGeom prst="rect">
          <a:avLst/>
        </a:prstGeom>
      </xdr:spPr>
    </xdr:pic>
    <xdr:clientData/>
  </xdr:twoCellAnchor>
  <xdr:twoCellAnchor editAs="oneCell">
    <xdr:from>
      <xdr:col>2</xdr:col>
      <xdr:colOff>3877734</xdr:colOff>
      <xdr:row>27</xdr:row>
      <xdr:rowOff>168793</xdr:rowOff>
    </xdr:from>
    <xdr:to>
      <xdr:col>3</xdr:col>
      <xdr:colOff>252212</xdr:colOff>
      <xdr:row>52</xdr:row>
      <xdr:rowOff>67733</xdr:rowOff>
    </xdr:to>
    <xdr:pic>
      <xdr:nvPicPr>
        <xdr:cNvPr id="8" name="Picture 7">
          <a:extLst>
            <a:ext uri="{FF2B5EF4-FFF2-40B4-BE49-F238E27FC236}">
              <a16:creationId xmlns:a16="http://schemas.microsoft.com/office/drawing/2014/main" id="{C6C40882-BC10-0E64-3D25-69ED259A230E}"/>
            </a:ext>
          </a:extLst>
        </xdr:cNvPr>
        <xdr:cNvPicPr>
          <a:picLocks noChangeAspect="1"/>
        </xdr:cNvPicPr>
      </xdr:nvPicPr>
      <xdr:blipFill>
        <a:blip xmlns:r="http://schemas.openxmlformats.org/officeDocument/2006/relationships" r:embed="rId6"/>
        <a:stretch>
          <a:fillRect/>
        </a:stretch>
      </xdr:blipFill>
      <xdr:spPr>
        <a:xfrm>
          <a:off x="19236267" y="6755860"/>
          <a:ext cx="3605012" cy="4978940"/>
        </a:xfrm>
        <a:prstGeom prst="rect">
          <a:avLst/>
        </a:prstGeom>
      </xdr:spPr>
    </xdr:pic>
    <xdr:clientData/>
  </xdr:twoCellAnchor>
  <xdr:twoCellAnchor editAs="oneCell">
    <xdr:from>
      <xdr:col>2</xdr:col>
      <xdr:colOff>7086600</xdr:colOff>
      <xdr:row>2</xdr:row>
      <xdr:rowOff>152400</xdr:rowOff>
    </xdr:from>
    <xdr:to>
      <xdr:col>6</xdr:col>
      <xdr:colOff>816479</xdr:colOff>
      <xdr:row>27</xdr:row>
      <xdr:rowOff>126999</xdr:rowOff>
    </xdr:to>
    <xdr:pic>
      <xdr:nvPicPr>
        <xdr:cNvPr id="9" name="Picture 8">
          <a:extLst>
            <a:ext uri="{FF2B5EF4-FFF2-40B4-BE49-F238E27FC236}">
              <a16:creationId xmlns:a16="http://schemas.microsoft.com/office/drawing/2014/main" id="{15EF53AE-6BB3-CD7E-3336-3952FF570548}"/>
            </a:ext>
          </a:extLst>
        </xdr:cNvPr>
        <xdr:cNvPicPr>
          <a:picLocks noChangeAspect="1"/>
        </xdr:cNvPicPr>
      </xdr:nvPicPr>
      <xdr:blipFill>
        <a:blip xmlns:r="http://schemas.openxmlformats.org/officeDocument/2006/relationships" r:embed="rId7"/>
        <a:stretch>
          <a:fillRect/>
        </a:stretch>
      </xdr:blipFill>
      <xdr:spPr>
        <a:xfrm>
          <a:off x="22445133" y="1659467"/>
          <a:ext cx="3449613" cy="505459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Chazin, Kate" id="{5951A507-FA91-564B-A6A7-30B13F9F9494}" userId="S::kate.tygielski.chazin@vumc.org::aebe887e-be53-4fa9-b8ff-cebee63c2a2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46" dT="2023-04-20T21:43:34.08" personId="{5951A507-FA91-564B-A6A7-30B13F9F9494}" id="{E3FE9652-D1AD-9940-B8C1-F956BE8FD337}">
    <text>Autistic children?</text>
  </threadedComment>
  <threadedComment ref="C46" dT="2023-04-20T21:45:21.98" personId="{5951A507-FA91-564B-A6A7-30B13F9F9494}" id="{46C219C8-7083-934B-AE35-95DF6ECCCEB4}" parentId="{E3FE9652-D1AD-9940-B8C1-F956BE8FD337}">
    <text>I changed this sentence structure and some wording for clarity.</text>
  </threadedComment>
  <threadedComment ref="C49" dT="2023-04-20T21:47:44.95" personId="{5951A507-FA91-564B-A6A7-30B13F9F9494}" id="{CC40D6E2-B3E0-3E43-AA03-F60C254E1D30}">
    <text>At minimum, authors should describe the relation of data collectors to participants (e.g., researcher who was unfamiliar to participants prior to study, classroom teacher of participants) and how data collectors were trained. Explicate what data are required for "yes", "no", and "partial" codes.</text>
  </threadedComment>
</ThreadedComment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D2ED0-AD53-084D-A16F-F9EE8BB84309}">
  <dimension ref="A1:C11"/>
  <sheetViews>
    <sheetView zoomScale="106" workbookViewId="0">
      <selection activeCell="B6" sqref="B6:G6"/>
    </sheetView>
  </sheetViews>
  <sheetFormatPr baseColWidth="10" defaultRowHeight="16"/>
  <cols>
    <col min="1" max="1" width="97" customWidth="1"/>
    <col min="2" max="2" width="40.6640625" customWidth="1"/>
  </cols>
  <sheetData>
    <row r="1" spans="1:3" ht="83" customHeight="1">
      <c r="A1" s="143" t="s">
        <v>194</v>
      </c>
      <c r="B1" s="143"/>
      <c r="C1" s="75"/>
    </row>
    <row r="2" spans="1:3">
      <c r="A2" s="2" t="s">
        <v>153</v>
      </c>
      <c r="B2" s="3" t="s">
        <v>48</v>
      </c>
    </row>
    <row r="3" spans="1:3" ht="56" customHeight="1">
      <c r="A3" s="4" t="s">
        <v>47</v>
      </c>
      <c r="B3" s="5"/>
    </row>
    <row r="4" spans="1:3" ht="29" customHeight="1">
      <c r="A4" s="141" t="s">
        <v>152</v>
      </c>
      <c r="B4" s="76" t="s">
        <v>181</v>
      </c>
      <c r="C4" s="75"/>
    </row>
    <row r="5" spans="1:3" ht="30" customHeight="1">
      <c r="A5" s="142"/>
      <c r="B5" s="76" t="s">
        <v>269</v>
      </c>
      <c r="C5" s="75"/>
    </row>
    <row r="6" spans="1:3" ht="50" customHeight="1">
      <c r="A6" s="4" t="s">
        <v>190</v>
      </c>
      <c r="B6" s="5"/>
      <c r="C6" s="75"/>
    </row>
    <row r="7" spans="1:3" ht="68" customHeight="1">
      <c r="A7" s="4" t="s">
        <v>191</v>
      </c>
      <c r="B7" s="5"/>
      <c r="C7" s="75"/>
    </row>
    <row r="8" spans="1:3" ht="39" customHeight="1">
      <c r="A8" s="4" t="s">
        <v>192</v>
      </c>
      <c r="B8" s="5"/>
      <c r="C8" s="75"/>
    </row>
    <row r="9" spans="1:3" ht="37" customHeight="1">
      <c r="A9" s="4" t="s">
        <v>193</v>
      </c>
      <c r="B9" s="5"/>
      <c r="C9" s="75"/>
    </row>
    <row r="10" spans="1:3" ht="55" customHeight="1">
      <c r="A10" s="4" t="s">
        <v>195</v>
      </c>
      <c r="B10" s="5"/>
      <c r="C10" s="75"/>
    </row>
    <row r="11" spans="1:3">
      <c r="C11" s="75"/>
    </row>
  </sheetData>
  <mergeCells count="2">
    <mergeCell ref="A4:A5"/>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3A753-0E81-4848-9B0F-C0CA08A3C7E3}">
  <dimension ref="A1:JB408"/>
  <sheetViews>
    <sheetView zoomScale="83" workbookViewId="0">
      <pane xSplit="2" ySplit="2" topLeftCell="C38" activePane="bottomRight" state="frozen"/>
      <selection pane="topRight" activeCell="B1" sqref="B1"/>
      <selection pane="bottomLeft" activeCell="A2" sqref="A2"/>
      <selection pane="bottomRight" activeCell="K67" sqref="K67"/>
    </sheetView>
  </sheetViews>
  <sheetFormatPr baseColWidth="10" defaultRowHeight="16"/>
  <cols>
    <col min="1" max="1" width="10.83203125" style="16"/>
    <col min="2" max="2" width="41" style="9" customWidth="1"/>
    <col min="3" max="3" width="43.33203125" style="14" customWidth="1"/>
    <col min="4" max="4" width="41" style="40" customWidth="1"/>
    <col min="5" max="39" width="5.1640625" style="13" customWidth="1"/>
    <col min="40" max="40" width="5.1640625" style="28" customWidth="1"/>
    <col min="41" max="124" width="5.1640625" style="26" customWidth="1"/>
    <col min="125" max="125" width="5" style="36" customWidth="1"/>
    <col min="126" max="261" width="10.83203125" style="26"/>
    <col min="262" max="262" width="10.83203125" style="32"/>
    <col min="263" max="16384" width="10.83203125" style="13"/>
  </cols>
  <sheetData>
    <row r="1" spans="1:262" s="6" customFormat="1" ht="38" customHeight="1">
      <c r="A1" s="46"/>
      <c r="B1" s="47"/>
      <c r="C1" s="45"/>
      <c r="D1" s="68"/>
      <c r="E1" s="7" t="s">
        <v>82</v>
      </c>
      <c r="AN1" s="48"/>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c r="CN1" s="49"/>
      <c r="CO1" s="49"/>
      <c r="CP1" s="49"/>
      <c r="CQ1" s="49"/>
      <c r="CR1" s="49"/>
      <c r="CS1" s="49"/>
      <c r="CT1" s="49"/>
      <c r="CU1" s="49"/>
      <c r="CV1" s="49"/>
      <c r="CW1" s="49"/>
      <c r="CX1" s="49"/>
      <c r="CY1" s="49"/>
      <c r="CZ1" s="49"/>
      <c r="DA1" s="49"/>
      <c r="DB1" s="49"/>
      <c r="DC1" s="49"/>
      <c r="DD1" s="49"/>
      <c r="DE1" s="49"/>
      <c r="DF1" s="49"/>
      <c r="DG1" s="49"/>
      <c r="DH1" s="49"/>
      <c r="DI1" s="49"/>
      <c r="DJ1" s="49"/>
      <c r="DK1" s="49"/>
      <c r="DL1" s="49"/>
      <c r="DM1" s="49"/>
      <c r="DN1" s="49"/>
      <c r="DO1" s="49"/>
      <c r="DP1" s="49"/>
      <c r="DQ1" s="49"/>
      <c r="DR1" s="49"/>
      <c r="DS1" s="49"/>
      <c r="DT1" s="49"/>
      <c r="DU1" s="49"/>
      <c r="DV1" s="56"/>
      <c r="DW1" s="56"/>
      <c r="DX1" s="56"/>
      <c r="DY1" s="56"/>
      <c r="DZ1" s="56"/>
      <c r="EA1" s="56"/>
      <c r="EB1" s="56"/>
      <c r="EC1" s="56"/>
      <c r="ED1" s="56"/>
      <c r="EE1" s="56"/>
      <c r="EF1" s="56"/>
      <c r="EG1" s="56"/>
      <c r="EH1" s="56"/>
      <c r="EI1" s="56"/>
      <c r="EJ1" s="56"/>
      <c r="EK1" s="56"/>
      <c r="EL1" s="56"/>
      <c r="EM1" s="56"/>
      <c r="EN1" s="56"/>
      <c r="EO1" s="56"/>
      <c r="EP1" s="56"/>
      <c r="EQ1" s="56"/>
      <c r="ER1" s="56"/>
      <c r="ES1" s="56"/>
      <c r="ET1" s="56"/>
      <c r="EU1" s="56"/>
      <c r="EV1" s="56"/>
      <c r="EW1" s="56"/>
      <c r="EX1" s="56"/>
      <c r="EY1" s="56"/>
      <c r="EZ1" s="56"/>
      <c r="FA1" s="56"/>
      <c r="FB1" s="56"/>
      <c r="FC1" s="56"/>
      <c r="FD1" s="56"/>
      <c r="FE1" s="56"/>
      <c r="FF1" s="56"/>
      <c r="FG1" s="56"/>
      <c r="FH1" s="56"/>
      <c r="FI1" s="56"/>
      <c r="FJ1" s="56"/>
      <c r="FK1" s="56"/>
      <c r="FL1" s="56"/>
      <c r="FM1" s="56"/>
      <c r="FN1" s="56"/>
      <c r="FO1" s="56"/>
      <c r="FP1" s="56"/>
      <c r="FQ1" s="56"/>
      <c r="FR1" s="56"/>
      <c r="FS1" s="56"/>
      <c r="FT1" s="56"/>
      <c r="FU1" s="56"/>
      <c r="FV1" s="56"/>
      <c r="FW1" s="56"/>
      <c r="FX1" s="56"/>
      <c r="FY1" s="56"/>
      <c r="FZ1" s="56"/>
      <c r="GA1" s="56"/>
      <c r="GB1" s="56"/>
      <c r="GC1" s="56"/>
      <c r="GD1" s="56"/>
      <c r="GE1" s="56"/>
      <c r="GF1" s="56"/>
      <c r="GG1" s="56"/>
      <c r="GH1" s="56"/>
      <c r="GI1" s="56"/>
      <c r="GJ1" s="56"/>
      <c r="GK1" s="56"/>
      <c r="GL1" s="56"/>
      <c r="GM1" s="56"/>
      <c r="GN1" s="56"/>
      <c r="GO1" s="56"/>
      <c r="GP1" s="49"/>
      <c r="GQ1" s="49"/>
      <c r="GR1" s="49"/>
      <c r="GS1" s="49"/>
      <c r="GT1" s="49"/>
      <c r="GU1" s="49"/>
      <c r="GV1" s="49"/>
      <c r="GW1" s="49"/>
      <c r="GX1" s="49"/>
      <c r="GY1" s="49"/>
      <c r="GZ1" s="49"/>
      <c r="HA1" s="49"/>
      <c r="HB1" s="49"/>
      <c r="HC1" s="49"/>
      <c r="HD1" s="49"/>
      <c r="HE1" s="49"/>
      <c r="HF1" s="49"/>
      <c r="HG1" s="49"/>
      <c r="HH1" s="49"/>
      <c r="HI1" s="49"/>
      <c r="HJ1" s="49"/>
      <c r="HK1" s="49"/>
      <c r="HL1" s="49"/>
      <c r="HM1" s="49"/>
      <c r="HN1" s="49"/>
      <c r="HO1" s="49"/>
      <c r="HP1" s="49"/>
      <c r="HQ1" s="49"/>
      <c r="HR1" s="49"/>
      <c r="HS1" s="49"/>
      <c r="HT1" s="49"/>
      <c r="HU1" s="49"/>
      <c r="HV1" s="49"/>
      <c r="HW1" s="49"/>
      <c r="HX1" s="49"/>
      <c r="HY1" s="49"/>
      <c r="HZ1" s="49"/>
      <c r="IA1" s="49"/>
      <c r="IB1" s="49"/>
      <c r="IC1" s="49"/>
      <c r="ID1" s="49"/>
      <c r="IE1" s="49"/>
      <c r="IF1" s="49"/>
      <c r="IG1" s="49"/>
      <c r="IH1" s="49"/>
      <c r="II1" s="49"/>
      <c r="IJ1" s="49"/>
      <c r="IK1" s="49"/>
      <c r="IL1" s="49"/>
      <c r="IM1" s="49"/>
      <c r="IN1" s="49"/>
      <c r="IO1" s="49"/>
      <c r="IP1" s="49"/>
      <c r="IQ1" s="49"/>
      <c r="IR1" s="49"/>
      <c r="IS1" s="49"/>
      <c r="IT1" s="49"/>
      <c r="IU1" s="49"/>
      <c r="IV1" s="49"/>
      <c r="IW1" s="49"/>
      <c r="IX1" s="49"/>
      <c r="IY1" s="49"/>
      <c r="IZ1" s="49"/>
      <c r="JA1" s="49"/>
      <c r="JB1" s="50"/>
    </row>
    <row r="2" spans="1:262" s="20" customFormat="1" ht="91" customHeight="1">
      <c r="A2" s="16"/>
      <c r="B2" s="52" t="s">
        <v>83</v>
      </c>
      <c r="C2" s="77" t="s">
        <v>206</v>
      </c>
      <c r="D2" s="77" t="s">
        <v>207</v>
      </c>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36"/>
      <c r="DV2" s="26"/>
      <c r="DW2" s="26"/>
      <c r="DX2" s="26"/>
      <c r="DY2" s="26"/>
      <c r="DZ2" s="26"/>
      <c r="EA2" s="26"/>
      <c r="EB2" s="26"/>
      <c r="EC2" s="26"/>
      <c r="ED2" s="26"/>
      <c r="EE2" s="26"/>
      <c r="EF2" s="26"/>
      <c r="EG2" s="26"/>
      <c r="EH2" s="26"/>
      <c r="EI2" s="26"/>
      <c r="EJ2" s="26"/>
      <c r="EK2" s="26"/>
      <c r="EL2" s="26"/>
      <c r="EM2" s="26"/>
      <c r="EN2" s="26"/>
      <c r="EO2" s="26"/>
      <c r="EP2" s="26"/>
      <c r="EQ2" s="26"/>
      <c r="ER2" s="26"/>
      <c r="ES2" s="26"/>
      <c r="ET2" s="26"/>
      <c r="EU2" s="26"/>
      <c r="EV2" s="26"/>
      <c r="EW2" s="26"/>
      <c r="EX2" s="26"/>
      <c r="EY2" s="26"/>
      <c r="EZ2" s="26"/>
      <c r="FA2" s="26"/>
      <c r="FB2" s="26"/>
      <c r="FC2" s="26"/>
      <c r="FD2" s="26"/>
      <c r="FE2" s="26"/>
      <c r="FF2" s="26"/>
      <c r="FG2" s="26"/>
      <c r="FH2" s="26"/>
      <c r="FI2" s="26"/>
      <c r="FJ2" s="26"/>
      <c r="FK2" s="26"/>
      <c r="FL2" s="26"/>
      <c r="FM2" s="26"/>
      <c r="FN2" s="26"/>
      <c r="FO2" s="26"/>
      <c r="FP2" s="26"/>
      <c r="FQ2" s="26"/>
      <c r="FR2" s="26"/>
      <c r="FS2" s="26"/>
      <c r="FT2" s="26"/>
      <c r="FU2" s="26"/>
      <c r="FV2" s="26"/>
      <c r="FW2" s="26"/>
      <c r="FX2" s="26"/>
      <c r="FY2" s="26"/>
      <c r="FZ2" s="26"/>
      <c r="GA2" s="26"/>
      <c r="GB2" s="26"/>
      <c r="GC2" s="26"/>
      <c r="GD2" s="26"/>
      <c r="GE2" s="26"/>
      <c r="GF2" s="26"/>
      <c r="GG2" s="26"/>
      <c r="GH2" s="26"/>
      <c r="GI2" s="26"/>
      <c r="GJ2" s="26"/>
      <c r="GK2" s="26"/>
      <c r="GL2" s="26"/>
      <c r="GM2" s="26"/>
      <c r="GN2" s="26"/>
      <c r="GO2" s="26"/>
      <c r="GP2" s="26"/>
      <c r="GQ2" s="26"/>
      <c r="GR2" s="26"/>
      <c r="GS2" s="26"/>
      <c r="GT2" s="26"/>
      <c r="GU2" s="26"/>
      <c r="GV2" s="26"/>
      <c r="GW2" s="26"/>
      <c r="GX2" s="26"/>
      <c r="GY2" s="26"/>
      <c r="GZ2" s="26"/>
      <c r="HA2" s="26"/>
      <c r="HB2" s="26"/>
      <c r="HC2" s="26"/>
      <c r="HD2" s="26"/>
      <c r="HE2" s="26"/>
      <c r="HF2" s="26"/>
      <c r="HG2" s="26"/>
      <c r="HH2" s="26"/>
      <c r="HI2" s="26"/>
      <c r="HJ2" s="26"/>
      <c r="HK2" s="26"/>
      <c r="HL2" s="26"/>
      <c r="HM2" s="26"/>
      <c r="HN2" s="26"/>
      <c r="HO2" s="26"/>
      <c r="HP2" s="26"/>
      <c r="HQ2" s="26"/>
      <c r="HR2" s="26"/>
      <c r="HS2" s="26"/>
      <c r="HT2" s="26"/>
      <c r="HU2" s="26"/>
      <c r="HV2" s="26"/>
      <c r="HW2" s="26"/>
      <c r="HX2" s="26"/>
      <c r="HY2" s="26"/>
      <c r="HZ2" s="26"/>
      <c r="IA2" s="26"/>
      <c r="IB2" s="26"/>
      <c r="IC2" s="26"/>
      <c r="ID2" s="26"/>
      <c r="IE2" s="26"/>
      <c r="IF2" s="26"/>
      <c r="IG2" s="26"/>
      <c r="IH2" s="26"/>
      <c r="II2" s="26"/>
      <c r="IJ2" s="26"/>
      <c r="IK2" s="26"/>
      <c r="IL2" s="26"/>
      <c r="IM2" s="26"/>
      <c r="IN2" s="26"/>
      <c r="IO2" s="26"/>
      <c r="IP2" s="26"/>
      <c r="IQ2" s="26"/>
      <c r="IR2" s="26"/>
      <c r="IS2" s="26"/>
      <c r="IT2" s="26"/>
      <c r="IU2" s="26"/>
      <c r="IV2" s="26"/>
      <c r="IW2" s="26"/>
      <c r="IX2" s="26"/>
      <c r="IY2" s="26"/>
      <c r="IZ2" s="26"/>
      <c r="JA2" s="26"/>
      <c r="JB2" s="30"/>
    </row>
    <row r="3" spans="1:262" s="19" customFormat="1" ht="24" customHeight="1">
      <c r="A3" s="51"/>
      <c r="B3" s="147" t="s">
        <v>10</v>
      </c>
      <c r="C3" s="148"/>
      <c r="D3" s="148"/>
      <c r="AO3" s="27"/>
      <c r="AP3" s="27"/>
      <c r="AQ3" s="27"/>
      <c r="AR3" s="27"/>
      <c r="AS3" s="27"/>
      <c r="AT3" s="27"/>
      <c r="AU3" s="27"/>
      <c r="AV3" s="27"/>
      <c r="AW3" s="27"/>
      <c r="AX3" s="27"/>
      <c r="AY3" s="27"/>
      <c r="AZ3" s="27"/>
      <c r="BA3" s="27"/>
      <c r="BB3" s="27"/>
      <c r="BC3" s="27"/>
      <c r="BD3" s="27"/>
      <c r="BE3" s="27"/>
      <c r="BF3" s="27"/>
      <c r="BG3" s="27"/>
      <c r="BH3" s="27"/>
      <c r="BI3" s="27"/>
      <c r="BJ3" s="27"/>
      <c r="BK3" s="27"/>
      <c r="BL3" s="27"/>
      <c r="BM3" s="27"/>
      <c r="BN3" s="27"/>
      <c r="BO3" s="27"/>
      <c r="BP3" s="27"/>
      <c r="BQ3" s="27"/>
      <c r="BR3" s="27"/>
      <c r="BS3" s="27"/>
      <c r="BT3" s="27"/>
      <c r="BU3" s="27"/>
      <c r="BV3" s="27"/>
      <c r="BW3" s="27"/>
      <c r="BX3" s="27"/>
      <c r="BY3" s="27"/>
      <c r="BZ3" s="27"/>
      <c r="CA3" s="27"/>
      <c r="CB3" s="27"/>
      <c r="CC3" s="27"/>
      <c r="CD3" s="27"/>
      <c r="CE3" s="27"/>
      <c r="CF3" s="27"/>
      <c r="CG3" s="27"/>
      <c r="CH3" s="27"/>
      <c r="CI3" s="27"/>
      <c r="CJ3" s="27"/>
      <c r="CK3" s="27"/>
      <c r="CL3" s="27"/>
      <c r="CM3" s="27"/>
      <c r="CN3" s="27"/>
      <c r="CO3" s="27"/>
      <c r="CP3" s="27"/>
      <c r="CQ3" s="27"/>
      <c r="CR3" s="27"/>
      <c r="CS3" s="27"/>
      <c r="CT3" s="27"/>
      <c r="CU3" s="27"/>
      <c r="CV3" s="27"/>
      <c r="CW3" s="27"/>
      <c r="CX3" s="27"/>
      <c r="CY3" s="27"/>
      <c r="CZ3" s="27"/>
      <c r="DA3" s="27"/>
      <c r="DB3" s="27"/>
      <c r="DC3" s="27"/>
      <c r="DD3" s="27"/>
      <c r="DE3" s="27"/>
      <c r="DF3" s="27"/>
      <c r="DG3" s="27"/>
      <c r="DH3" s="27"/>
      <c r="DI3" s="27"/>
      <c r="DJ3" s="27"/>
      <c r="DK3" s="27"/>
      <c r="DL3" s="27"/>
      <c r="DM3" s="27"/>
      <c r="DN3" s="27"/>
      <c r="DO3" s="27"/>
      <c r="DP3" s="27"/>
      <c r="DQ3" s="27"/>
      <c r="DR3" s="27"/>
      <c r="DS3" s="27"/>
      <c r="DT3" s="27"/>
      <c r="DU3" s="37"/>
      <c r="DV3" s="35"/>
      <c r="DW3" s="35"/>
      <c r="DX3" s="35"/>
      <c r="DY3" s="35"/>
      <c r="DZ3" s="35"/>
      <c r="EA3" s="35"/>
      <c r="EB3" s="35"/>
      <c r="EC3" s="35"/>
      <c r="ED3" s="35"/>
      <c r="EE3" s="35"/>
      <c r="EF3" s="35"/>
      <c r="EG3" s="35"/>
      <c r="EH3" s="35"/>
      <c r="EI3" s="35"/>
      <c r="EJ3" s="35"/>
      <c r="EK3" s="35"/>
      <c r="EL3" s="35"/>
      <c r="EM3" s="35"/>
      <c r="EN3" s="35"/>
      <c r="EO3" s="35"/>
      <c r="EP3" s="35"/>
      <c r="EQ3" s="35"/>
      <c r="ER3" s="35"/>
      <c r="ES3" s="35"/>
      <c r="ET3" s="35"/>
      <c r="EU3" s="35"/>
      <c r="EV3" s="35"/>
      <c r="EW3" s="35"/>
      <c r="EX3" s="35"/>
      <c r="EY3" s="35"/>
      <c r="EZ3" s="35"/>
      <c r="FA3" s="35"/>
      <c r="FB3" s="35"/>
      <c r="FC3" s="35"/>
      <c r="FD3" s="35"/>
      <c r="FE3" s="35"/>
      <c r="FF3" s="35"/>
      <c r="FG3" s="35"/>
      <c r="FH3" s="35"/>
      <c r="FI3" s="35"/>
      <c r="FJ3" s="35"/>
      <c r="FK3" s="35"/>
      <c r="FL3" s="35"/>
      <c r="FM3" s="35"/>
      <c r="FN3" s="35"/>
      <c r="FO3" s="35"/>
      <c r="FP3" s="35"/>
      <c r="FQ3" s="35"/>
      <c r="FR3" s="35"/>
      <c r="FS3" s="35"/>
      <c r="FT3" s="35"/>
      <c r="FU3" s="35"/>
      <c r="FV3" s="35"/>
      <c r="FW3" s="35"/>
      <c r="FX3" s="35"/>
      <c r="FY3" s="35"/>
      <c r="FZ3" s="35"/>
      <c r="GA3" s="35"/>
      <c r="GB3" s="35"/>
      <c r="GC3" s="35"/>
      <c r="GD3" s="35"/>
      <c r="GE3" s="35"/>
      <c r="GF3" s="35"/>
      <c r="GG3" s="35"/>
      <c r="GH3" s="35"/>
      <c r="GI3" s="35"/>
      <c r="GJ3" s="35"/>
      <c r="GK3" s="35"/>
      <c r="GL3" s="35"/>
      <c r="GM3" s="35"/>
      <c r="GN3" s="35"/>
      <c r="GO3" s="35"/>
      <c r="GP3" s="35"/>
      <c r="GQ3" s="35"/>
      <c r="GR3" s="35"/>
      <c r="GS3" s="35"/>
      <c r="GT3" s="35"/>
      <c r="GU3" s="35"/>
      <c r="GV3" s="35"/>
      <c r="GW3" s="35"/>
      <c r="GX3" s="35"/>
      <c r="GY3" s="35"/>
      <c r="GZ3" s="35"/>
      <c r="HA3" s="35"/>
      <c r="HB3" s="35"/>
      <c r="HC3" s="35"/>
      <c r="HD3" s="35"/>
      <c r="HE3" s="35"/>
      <c r="HF3" s="35"/>
      <c r="HG3" s="35"/>
      <c r="HH3" s="35"/>
      <c r="HI3" s="35"/>
      <c r="HJ3" s="35"/>
      <c r="HK3" s="35"/>
      <c r="HL3" s="35"/>
      <c r="HM3" s="35"/>
      <c r="HN3" s="35"/>
      <c r="HO3" s="35"/>
      <c r="HP3" s="35"/>
      <c r="HQ3" s="35"/>
      <c r="HR3" s="35"/>
      <c r="HS3" s="35"/>
      <c r="HT3" s="35"/>
      <c r="HU3" s="35"/>
      <c r="HV3" s="35"/>
      <c r="HW3" s="35"/>
      <c r="HX3" s="35"/>
      <c r="HY3" s="35"/>
      <c r="HZ3" s="35"/>
      <c r="IA3" s="35"/>
      <c r="IB3" s="35"/>
      <c r="IC3" s="35"/>
      <c r="ID3" s="35"/>
      <c r="IE3" s="35"/>
      <c r="IF3" s="35"/>
      <c r="IG3" s="35"/>
      <c r="IH3" s="35"/>
      <c r="II3" s="35"/>
      <c r="IJ3" s="35"/>
      <c r="IK3" s="35"/>
      <c r="IL3" s="35"/>
      <c r="IM3" s="35"/>
      <c r="IN3" s="35"/>
      <c r="IO3" s="35"/>
      <c r="IP3" s="35"/>
      <c r="IQ3" s="35"/>
      <c r="IR3" s="35"/>
      <c r="IS3" s="35"/>
      <c r="IT3" s="35"/>
      <c r="IU3" s="35"/>
      <c r="IV3" s="35"/>
      <c r="IW3" s="35"/>
      <c r="IX3" s="35"/>
      <c r="IY3" s="35"/>
      <c r="IZ3" s="35"/>
      <c r="JA3" s="35"/>
      <c r="JB3" s="31"/>
    </row>
    <row r="4" spans="1:262" ht="63" customHeight="1">
      <c r="A4" s="149" t="s">
        <v>55</v>
      </c>
      <c r="B4" s="1" t="s">
        <v>41</v>
      </c>
      <c r="C4" s="12" t="s">
        <v>253</v>
      </c>
      <c r="D4" s="69"/>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row>
    <row r="5" spans="1:262" ht="153" customHeight="1">
      <c r="A5" s="150"/>
      <c r="B5" s="9" t="s">
        <v>42</v>
      </c>
      <c r="C5" s="44" t="s">
        <v>254</v>
      </c>
      <c r="D5" s="41" t="s">
        <v>209</v>
      </c>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c r="DO5" s="13"/>
      <c r="DP5" s="13"/>
      <c r="DQ5" s="13"/>
      <c r="DR5" s="13"/>
      <c r="DS5" s="13"/>
      <c r="DT5" s="13"/>
    </row>
    <row r="6" spans="1:262" ht="80" customHeight="1">
      <c r="A6" s="150"/>
      <c r="B6" s="9" t="s">
        <v>154</v>
      </c>
      <c r="C6" s="44" t="s">
        <v>196</v>
      </c>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c r="DF6" s="13"/>
      <c r="DG6" s="13"/>
      <c r="DH6" s="13"/>
      <c r="DI6" s="13"/>
      <c r="DJ6" s="13"/>
      <c r="DK6" s="13"/>
      <c r="DL6" s="13"/>
      <c r="DM6" s="13"/>
      <c r="DN6" s="13"/>
      <c r="DO6" s="13"/>
      <c r="DP6" s="13"/>
      <c r="DQ6" s="13"/>
      <c r="DR6" s="13"/>
      <c r="DS6" s="13"/>
      <c r="DT6" s="13"/>
    </row>
    <row r="7" spans="1:262" ht="268" customHeight="1">
      <c r="A7" s="150"/>
      <c r="B7" s="9" t="s">
        <v>44</v>
      </c>
      <c r="C7" s="44" t="s">
        <v>256</v>
      </c>
      <c r="D7" s="40" t="s">
        <v>121</v>
      </c>
      <c r="AN7" s="13"/>
      <c r="AO7" s="58"/>
      <c r="AP7" s="58"/>
      <c r="AQ7" s="58"/>
      <c r="AR7" s="58"/>
      <c r="AS7" s="58"/>
      <c r="AT7" s="58"/>
      <c r="AU7" s="58"/>
      <c r="AV7" s="58"/>
      <c r="AW7" s="58"/>
      <c r="AX7" s="58"/>
      <c r="AY7" s="58"/>
      <c r="AZ7" s="58"/>
      <c r="BA7" s="58"/>
      <c r="BB7" s="58"/>
      <c r="BC7" s="58"/>
      <c r="BD7" s="58"/>
      <c r="BE7" s="58"/>
      <c r="BF7" s="58"/>
      <c r="BG7" s="58"/>
      <c r="BH7" s="58"/>
      <c r="BI7" s="58"/>
      <c r="BJ7" s="58"/>
      <c r="BK7" s="58"/>
      <c r="BL7" s="58"/>
      <c r="BM7" s="58"/>
      <c r="BN7" s="58"/>
      <c r="BO7" s="58"/>
      <c r="BP7" s="58"/>
      <c r="BQ7" s="58"/>
      <c r="BR7" s="58"/>
      <c r="BS7" s="58"/>
      <c r="BT7" s="58"/>
      <c r="BU7" s="58"/>
      <c r="BV7" s="58"/>
      <c r="BW7" s="58"/>
      <c r="BX7" s="58"/>
      <c r="BY7" s="58"/>
      <c r="BZ7" s="58"/>
      <c r="CA7" s="58"/>
      <c r="CB7" s="58"/>
      <c r="CC7" s="58"/>
      <c r="CD7" s="58"/>
      <c r="CE7" s="58"/>
      <c r="CF7" s="58"/>
      <c r="CG7" s="58"/>
      <c r="CH7" s="58"/>
      <c r="CI7" s="58"/>
      <c r="CJ7" s="58"/>
      <c r="CK7" s="58"/>
      <c r="CL7" s="58"/>
      <c r="CM7" s="58"/>
      <c r="CN7" s="58"/>
      <c r="CO7" s="58"/>
      <c r="CP7" s="58"/>
      <c r="CQ7" s="58"/>
      <c r="CR7" s="58"/>
      <c r="CS7" s="58"/>
      <c r="CT7" s="58"/>
      <c r="CU7" s="58"/>
      <c r="CV7" s="58"/>
      <c r="CW7" s="58"/>
      <c r="CX7" s="58"/>
      <c r="CY7" s="58"/>
      <c r="CZ7" s="58"/>
      <c r="DA7" s="58"/>
      <c r="DB7" s="58"/>
      <c r="DC7" s="58"/>
      <c r="DD7" s="58"/>
      <c r="DE7" s="58"/>
      <c r="DF7" s="58"/>
      <c r="DG7" s="58"/>
      <c r="DH7" s="58"/>
      <c r="DI7" s="58"/>
      <c r="DJ7" s="58"/>
      <c r="DK7" s="58"/>
      <c r="DL7" s="58"/>
      <c r="DM7" s="58"/>
      <c r="DN7" s="58"/>
      <c r="DO7" s="58"/>
      <c r="DP7" s="58"/>
      <c r="DQ7" s="58"/>
      <c r="DR7" s="58"/>
      <c r="DS7" s="58"/>
      <c r="DT7" s="58"/>
    </row>
    <row r="8" spans="1:262" ht="296" customHeight="1">
      <c r="A8" s="150"/>
      <c r="B8" s="9" t="s">
        <v>45</v>
      </c>
      <c r="C8" s="44" t="s">
        <v>255</v>
      </c>
      <c r="D8" s="40" t="s">
        <v>182</v>
      </c>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c r="DS8" s="13"/>
      <c r="DT8" s="13"/>
    </row>
    <row r="9" spans="1:262" ht="175" customHeight="1">
      <c r="A9" s="151"/>
      <c r="B9" s="9" t="s">
        <v>43</v>
      </c>
      <c r="C9" s="14" t="s">
        <v>156</v>
      </c>
      <c r="D9" s="40" t="s">
        <v>183</v>
      </c>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row>
    <row r="10" spans="1:262" ht="240" customHeight="1">
      <c r="A10" s="59"/>
      <c r="B10" s="9" t="s">
        <v>155</v>
      </c>
      <c r="C10" s="44" t="s">
        <v>257</v>
      </c>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13"/>
      <c r="DG10" s="13"/>
      <c r="DH10" s="13"/>
      <c r="DI10" s="13"/>
      <c r="DJ10" s="13"/>
      <c r="DK10" s="13"/>
      <c r="DL10" s="13"/>
      <c r="DM10" s="13"/>
      <c r="DN10" s="13"/>
      <c r="DO10" s="13"/>
      <c r="DP10" s="13"/>
      <c r="DQ10" s="13"/>
      <c r="DR10" s="13"/>
      <c r="DS10" s="13"/>
      <c r="DT10" s="13"/>
    </row>
    <row r="11" spans="1:262" s="18" customFormat="1" ht="10" customHeight="1">
      <c r="A11" s="16"/>
      <c r="B11" s="10"/>
      <c r="C11" s="17"/>
      <c r="D11" s="70"/>
      <c r="DU11" s="36"/>
      <c r="DV11" s="26"/>
      <c r="DW11" s="26"/>
      <c r="DX11" s="26"/>
      <c r="DY11" s="26"/>
      <c r="DZ11" s="26"/>
      <c r="EA11" s="26"/>
      <c r="EB11" s="26"/>
      <c r="EC11" s="26"/>
      <c r="ED11" s="26"/>
      <c r="EE11" s="26"/>
      <c r="EF11" s="26"/>
      <c r="EG11" s="26"/>
      <c r="EH11" s="26"/>
      <c r="EI11" s="26"/>
      <c r="EJ11" s="26"/>
      <c r="EK11" s="26"/>
      <c r="EL11" s="26"/>
      <c r="EM11" s="26"/>
      <c r="EN11" s="26"/>
      <c r="EO11" s="26"/>
      <c r="EP11" s="26"/>
      <c r="EQ11" s="26"/>
      <c r="ER11" s="26"/>
      <c r="ES11" s="26"/>
      <c r="ET11" s="26"/>
      <c r="EU11" s="26"/>
      <c r="EV11" s="26"/>
      <c r="EW11" s="26"/>
      <c r="EX11" s="26"/>
      <c r="EY11" s="26"/>
      <c r="EZ11" s="26"/>
      <c r="FA11" s="26"/>
      <c r="FB11" s="26"/>
      <c r="FC11" s="26"/>
      <c r="FD11" s="26"/>
      <c r="FE11" s="26"/>
      <c r="FF11" s="26"/>
      <c r="FG11" s="26"/>
      <c r="FH11" s="26"/>
      <c r="FI11" s="26"/>
      <c r="FJ11" s="26"/>
      <c r="FK11" s="26"/>
      <c r="FL11" s="26"/>
      <c r="FM11" s="26"/>
      <c r="FN11" s="26"/>
      <c r="FO11" s="26"/>
      <c r="FP11" s="26"/>
      <c r="FQ11" s="26"/>
      <c r="FR11" s="26"/>
      <c r="FS11" s="26"/>
      <c r="FT11" s="26"/>
      <c r="FU11" s="26"/>
      <c r="FV11" s="26"/>
      <c r="FW11" s="26"/>
      <c r="FX11" s="26"/>
      <c r="FY11" s="26"/>
      <c r="FZ11" s="26"/>
      <c r="GA11" s="26"/>
      <c r="GB11" s="26"/>
      <c r="GC11" s="26"/>
      <c r="GD11" s="26"/>
      <c r="GE11" s="26"/>
      <c r="GF11" s="26"/>
      <c r="GG11" s="26"/>
      <c r="GH11" s="26"/>
      <c r="GI11" s="26"/>
      <c r="GJ11" s="26"/>
      <c r="GK11" s="26"/>
      <c r="GL11" s="26"/>
      <c r="GM11" s="26"/>
      <c r="GN11" s="26"/>
      <c r="GO11" s="26"/>
      <c r="GP11" s="26"/>
      <c r="GQ11" s="26"/>
      <c r="GR11" s="26"/>
      <c r="GS11" s="26"/>
      <c r="GT11" s="26"/>
      <c r="GU11" s="26"/>
      <c r="GV11" s="26"/>
      <c r="GW11" s="26"/>
      <c r="GX11" s="26"/>
      <c r="GY11" s="26"/>
      <c r="GZ11" s="26"/>
      <c r="HA11" s="26"/>
      <c r="HB11" s="26"/>
      <c r="HC11" s="26"/>
      <c r="HD11" s="26"/>
      <c r="HE11" s="26"/>
      <c r="HF11" s="26"/>
      <c r="HG11" s="26"/>
      <c r="HH11" s="26"/>
      <c r="HI11" s="26"/>
      <c r="HJ11" s="26"/>
      <c r="HK11" s="26"/>
      <c r="HL11" s="26"/>
      <c r="HM11" s="26"/>
      <c r="HN11" s="26"/>
      <c r="HO11" s="26"/>
      <c r="HP11" s="26"/>
      <c r="HQ11" s="26"/>
      <c r="HR11" s="26"/>
      <c r="HS11" s="26"/>
      <c r="HT11" s="26"/>
      <c r="HU11" s="26"/>
      <c r="HV11" s="26"/>
      <c r="HW11" s="26"/>
      <c r="HX11" s="26"/>
      <c r="HY11" s="26"/>
      <c r="HZ11" s="26"/>
      <c r="IA11" s="26"/>
      <c r="IB11" s="26"/>
      <c r="IC11" s="26"/>
      <c r="ID11" s="26"/>
      <c r="IE11" s="26"/>
      <c r="IF11" s="26"/>
      <c r="IG11" s="26"/>
      <c r="IH11" s="26"/>
      <c r="II11" s="26"/>
      <c r="IJ11" s="26"/>
      <c r="IK11" s="26"/>
      <c r="IL11" s="26"/>
      <c r="IM11" s="26"/>
      <c r="IN11" s="26"/>
      <c r="IO11" s="26"/>
      <c r="IP11" s="26"/>
      <c r="IQ11" s="26"/>
      <c r="IR11" s="26"/>
      <c r="IS11" s="26"/>
      <c r="IT11" s="26"/>
      <c r="IU11" s="26"/>
      <c r="IV11" s="26"/>
      <c r="IW11" s="26"/>
      <c r="IX11" s="26"/>
      <c r="IY11" s="26"/>
      <c r="IZ11" s="26"/>
      <c r="JA11" s="26"/>
      <c r="JB11" s="33"/>
    </row>
    <row r="12" spans="1:262" ht="38" customHeight="1">
      <c r="A12" s="144" t="s">
        <v>56</v>
      </c>
      <c r="B12" s="9" t="s">
        <v>49</v>
      </c>
      <c r="C12" s="14" t="s">
        <v>185</v>
      </c>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K12" s="13"/>
      <c r="CL12" s="13"/>
      <c r="CM12" s="13"/>
      <c r="CN12" s="13"/>
      <c r="CO12" s="13"/>
      <c r="CP12" s="13"/>
      <c r="CQ12" s="13"/>
      <c r="CR12" s="13"/>
      <c r="CS12" s="13"/>
      <c r="CT12" s="13"/>
      <c r="CU12" s="13"/>
      <c r="CV12" s="13"/>
      <c r="CW12" s="13"/>
      <c r="CX12" s="13"/>
      <c r="CY12" s="13"/>
      <c r="CZ12" s="13"/>
      <c r="DA12" s="13"/>
      <c r="DB12" s="13"/>
      <c r="DC12" s="13"/>
      <c r="DD12" s="13"/>
      <c r="DE12" s="13"/>
      <c r="DF12" s="13"/>
      <c r="DG12" s="13"/>
      <c r="DH12" s="13"/>
      <c r="DI12" s="13"/>
      <c r="DJ12" s="13"/>
      <c r="DK12" s="13"/>
      <c r="DL12" s="13"/>
      <c r="DM12" s="13"/>
      <c r="DN12" s="13"/>
      <c r="DO12" s="13"/>
      <c r="DP12" s="13"/>
      <c r="DQ12" s="13"/>
      <c r="DR12" s="13"/>
      <c r="DS12" s="13"/>
      <c r="DT12" s="13"/>
    </row>
    <row r="13" spans="1:262" ht="399" customHeight="1">
      <c r="A13" s="145"/>
      <c r="B13" s="11" t="s">
        <v>58</v>
      </c>
      <c r="C13" s="8" t="s">
        <v>197</v>
      </c>
      <c r="D13" s="42"/>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c r="CP13" s="13"/>
      <c r="CQ13" s="13"/>
      <c r="CR13" s="13"/>
      <c r="CS13" s="13"/>
      <c r="CT13" s="13"/>
      <c r="CU13" s="13"/>
      <c r="CV13" s="13"/>
      <c r="CW13" s="13"/>
      <c r="CX13" s="13"/>
      <c r="CY13" s="13"/>
      <c r="CZ13" s="13"/>
      <c r="DA13" s="13"/>
      <c r="DB13" s="13"/>
      <c r="DC13" s="13"/>
      <c r="DD13" s="13"/>
      <c r="DE13" s="13"/>
      <c r="DF13" s="13"/>
      <c r="DG13" s="13"/>
      <c r="DH13" s="13"/>
      <c r="DI13" s="13"/>
      <c r="DJ13" s="13"/>
      <c r="DK13" s="13"/>
      <c r="DL13" s="13"/>
      <c r="DM13" s="13"/>
      <c r="DN13" s="13"/>
      <c r="DO13" s="13"/>
      <c r="DP13" s="13"/>
      <c r="DQ13" s="13"/>
      <c r="DR13" s="13"/>
      <c r="DS13" s="13"/>
      <c r="DT13" s="13"/>
    </row>
    <row r="14" spans="1:262" ht="178" customHeight="1">
      <c r="A14" s="145"/>
      <c r="B14" s="9" t="s">
        <v>50</v>
      </c>
      <c r="C14" s="14" t="s">
        <v>265</v>
      </c>
      <c r="D14" s="41" t="s">
        <v>184</v>
      </c>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c r="CS14" s="13"/>
      <c r="CT14" s="13"/>
      <c r="CU14" s="13"/>
      <c r="CV14" s="13"/>
      <c r="CW14" s="13"/>
      <c r="CX14" s="13"/>
      <c r="CY14" s="13"/>
      <c r="CZ14" s="13"/>
      <c r="DA14" s="13"/>
      <c r="DB14" s="13"/>
      <c r="DC14" s="13"/>
      <c r="DD14" s="13"/>
      <c r="DE14" s="13"/>
      <c r="DF14" s="13"/>
      <c r="DG14" s="13"/>
      <c r="DH14" s="13"/>
      <c r="DI14" s="13"/>
      <c r="DJ14" s="13"/>
      <c r="DK14" s="13"/>
      <c r="DL14" s="13"/>
      <c r="DM14" s="13"/>
      <c r="DN14" s="13"/>
      <c r="DO14" s="13"/>
      <c r="DP14" s="13"/>
      <c r="DQ14" s="13"/>
      <c r="DR14" s="13"/>
      <c r="DS14" s="13"/>
      <c r="DT14" s="13"/>
    </row>
    <row r="15" spans="1:262" ht="114" customHeight="1">
      <c r="A15" s="146"/>
      <c r="B15" s="11" t="s">
        <v>51</v>
      </c>
      <c r="C15" s="8" t="s">
        <v>198</v>
      </c>
      <c r="D15" s="42"/>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c r="CQ15" s="13"/>
      <c r="CR15" s="13"/>
      <c r="CS15" s="13"/>
      <c r="CT15" s="13"/>
      <c r="CU15" s="13"/>
      <c r="CV15" s="13"/>
      <c r="CW15" s="13"/>
      <c r="CX15" s="13"/>
      <c r="CY15" s="13"/>
      <c r="CZ15" s="13"/>
      <c r="DA15" s="13"/>
      <c r="DB15" s="13"/>
      <c r="DC15" s="13"/>
      <c r="DD15" s="13"/>
      <c r="DE15" s="13"/>
      <c r="DF15" s="13"/>
      <c r="DG15" s="13"/>
      <c r="DH15" s="13"/>
      <c r="DI15" s="13"/>
      <c r="DJ15" s="13"/>
      <c r="DK15" s="13"/>
      <c r="DL15" s="13"/>
      <c r="DM15" s="13"/>
      <c r="DN15" s="13"/>
      <c r="DO15" s="13"/>
      <c r="DP15" s="13"/>
      <c r="DQ15" s="13"/>
      <c r="DR15" s="13"/>
      <c r="DS15" s="13"/>
      <c r="DT15" s="13"/>
    </row>
    <row r="16" spans="1:262" s="18" customFormat="1" ht="13" customHeight="1">
      <c r="A16" s="16"/>
      <c r="B16" s="10"/>
      <c r="C16" s="17"/>
      <c r="D16" s="70"/>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29"/>
      <c r="DT16" s="29"/>
      <c r="DU16" s="36"/>
      <c r="DV16" s="26"/>
      <c r="DW16" s="26"/>
      <c r="DX16" s="26"/>
      <c r="DY16" s="26"/>
      <c r="DZ16" s="26"/>
      <c r="EA16" s="26"/>
      <c r="EB16" s="26"/>
      <c r="EC16" s="26"/>
      <c r="ED16" s="26"/>
      <c r="EE16" s="26"/>
      <c r="EF16" s="26"/>
      <c r="EG16" s="26"/>
      <c r="EH16" s="26"/>
      <c r="EI16" s="26"/>
      <c r="EJ16" s="26"/>
      <c r="EK16" s="26"/>
      <c r="EL16" s="26"/>
      <c r="EM16" s="26"/>
      <c r="EN16" s="26"/>
      <c r="EO16" s="26"/>
      <c r="EP16" s="26"/>
      <c r="EQ16" s="26"/>
      <c r="ER16" s="26"/>
      <c r="ES16" s="26"/>
      <c r="ET16" s="26"/>
      <c r="EU16" s="26"/>
      <c r="EV16" s="26"/>
      <c r="EW16" s="26"/>
      <c r="EX16" s="26"/>
      <c r="EY16" s="26"/>
      <c r="EZ16" s="26"/>
      <c r="FA16" s="26"/>
      <c r="FB16" s="26"/>
      <c r="FC16" s="26"/>
      <c r="FD16" s="26"/>
      <c r="FE16" s="26"/>
      <c r="FF16" s="26"/>
      <c r="FG16" s="26"/>
      <c r="FH16" s="26"/>
      <c r="FI16" s="26"/>
      <c r="FJ16" s="26"/>
      <c r="FK16" s="26"/>
      <c r="FL16" s="26"/>
      <c r="FM16" s="26"/>
      <c r="FN16" s="26"/>
      <c r="FO16" s="26"/>
      <c r="FP16" s="26"/>
      <c r="FQ16" s="26"/>
      <c r="FR16" s="26"/>
      <c r="FS16" s="26"/>
      <c r="FT16" s="26"/>
      <c r="FU16" s="26"/>
      <c r="FV16" s="26"/>
      <c r="FW16" s="26"/>
      <c r="FX16" s="26"/>
      <c r="FY16" s="26"/>
      <c r="FZ16" s="26"/>
      <c r="GA16" s="26"/>
      <c r="GB16" s="26"/>
      <c r="GC16" s="26"/>
      <c r="GD16" s="26"/>
      <c r="GE16" s="26"/>
      <c r="GF16" s="26"/>
      <c r="GG16" s="26"/>
      <c r="GH16" s="26"/>
      <c r="GI16" s="26"/>
      <c r="GJ16" s="26"/>
      <c r="GK16" s="26"/>
      <c r="GL16" s="26"/>
      <c r="GM16" s="26"/>
      <c r="GN16" s="26"/>
      <c r="GO16" s="26"/>
      <c r="GP16" s="26"/>
      <c r="GQ16" s="26"/>
      <c r="GR16" s="26"/>
      <c r="GS16" s="26"/>
      <c r="GT16" s="26"/>
      <c r="GU16" s="26"/>
      <c r="GV16" s="26"/>
      <c r="GW16" s="26"/>
      <c r="GX16" s="26"/>
      <c r="GY16" s="26"/>
      <c r="GZ16" s="26"/>
      <c r="HA16" s="26"/>
      <c r="HB16" s="26"/>
      <c r="HC16" s="26"/>
      <c r="HD16" s="26"/>
      <c r="HE16" s="26"/>
      <c r="HF16" s="26"/>
      <c r="HG16" s="26"/>
      <c r="HH16" s="26"/>
      <c r="HI16" s="26"/>
      <c r="HJ16" s="26"/>
      <c r="HK16" s="26"/>
      <c r="HL16" s="26"/>
      <c r="HM16" s="26"/>
      <c r="HN16" s="26"/>
      <c r="HO16" s="26"/>
      <c r="HP16" s="26"/>
      <c r="HQ16" s="26"/>
      <c r="HR16" s="26"/>
      <c r="HS16" s="26"/>
      <c r="HT16" s="26"/>
      <c r="HU16" s="26"/>
      <c r="HV16" s="26"/>
      <c r="HW16" s="26"/>
      <c r="HX16" s="26"/>
      <c r="HY16" s="26"/>
      <c r="HZ16" s="26"/>
      <c r="IA16" s="26"/>
      <c r="IB16" s="26"/>
      <c r="IC16" s="26"/>
      <c r="ID16" s="26"/>
      <c r="IE16" s="26"/>
      <c r="IF16" s="26"/>
      <c r="IG16" s="26"/>
      <c r="IH16" s="26"/>
      <c r="II16" s="26"/>
      <c r="IJ16" s="26"/>
      <c r="IK16" s="26"/>
      <c r="IL16" s="26"/>
      <c r="IM16" s="26"/>
      <c r="IN16" s="26"/>
      <c r="IO16" s="26"/>
      <c r="IP16" s="26"/>
      <c r="IQ16" s="26"/>
      <c r="IR16" s="26"/>
      <c r="IS16" s="26"/>
      <c r="IT16" s="26"/>
      <c r="IU16" s="26"/>
      <c r="IV16" s="26"/>
      <c r="IW16" s="26"/>
      <c r="IX16" s="26"/>
      <c r="IY16" s="26"/>
      <c r="IZ16" s="26"/>
      <c r="JA16" s="26"/>
      <c r="JB16" s="33"/>
    </row>
    <row r="17" spans="1:262" ht="217" customHeight="1">
      <c r="A17" s="144" t="s">
        <v>13</v>
      </c>
      <c r="B17" s="9" t="s">
        <v>52</v>
      </c>
      <c r="C17" s="44" t="s">
        <v>199</v>
      </c>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c r="CY17" s="13"/>
      <c r="CZ17" s="13"/>
      <c r="DA17" s="13"/>
      <c r="DB17" s="13"/>
      <c r="DC17" s="13"/>
      <c r="DD17" s="13"/>
      <c r="DE17" s="13"/>
      <c r="DF17" s="13"/>
      <c r="DG17" s="13"/>
      <c r="DH17" s="13"/>
      <c r="DI17" s="13"/>
      <c r="DJ17" s="13"/>
      <c r="DK17" s="13"/>
      <c r="DL17" s="13"/>
      <c r="DM17" s="13"/>
      <c r="DN17" s="13"/>
      <c r="DO17" s="13"/>
      <c r="DP17" s="13"/>
      <c r="DQ17" s="13"/>
      <c r="DR17" s="13"/>
      <c r="DS17" s="13"/>
      <c r="DT17" s="13"/>
    </row>
    <row r="18" spans="1:262" ht="228" customHeight="1">
      <c r="A18" s="145"/>
      <c r="B18" s="78" t="s">
        <v>200</v>
      </c>
      <c r="C18" s="44" t="s">
        <v>201</v>
      </c>
      <c r="D18" s="40" t="s">
        <v>208</v>
      </c>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c r="CY18" s="13"/>
      <c r="CZ18" s="13"/>
      <c r="DA18" s="13"/>
      <c r="DB18" s="13"/>
      <c r="DC18" s="13"/>
      <c r="DD18" s="13"/>
      <c r="DE18" s="13"/>
      <c r="DF18" s="13"/>
      <c r="DG18" s="13"/>
      <c r="DH18" s="13"/>
      <c r="DI18" s="13"/>
      <c r="DJ18" s="13"/>
      <c r="DK18" s="13"/>
      <c r="DL18" s="13"/>
      <c r="DM18" s="13"/>
      <c r="DN18" s="13"/>
      <c r="DO18" s="13"/>
      <c r="DP18" s="13"/>
      <c r="DQ18" s="13"/>
      <c r="DR18" s="13"/>
      <c r="DS18" s="13"/>
      <c r="DT18" s="13"/>
    </row>
    <row r="19" spans="1:262" ht="123" customHeight="1">
      <c r="A19" s="145"/>
      <c r="B19" s="9" t="s">
        <v>53</v>
      </c>
      <c r="C19" s="44" t="s">
        <v>203</v>
      </c>
      <c r="D19" s="40" t="s">
        <v>122</v>
      </c>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3"/>
      <c r="DB19" s="13"/>
      <c r="DC19" s="13"/>
      <c r="DD19" s="13"/>
      <c r="DE19" s="13"/>
      <c r="DF19" s="13"/>
      <c r="DG19" s="13"/>
      <c r="DH19" s="13"/>
      <c r="DI19" s="13"/>
      <c r="DJ19" s="13"/>
      <c r="DK19" s="13"/>
      <c r="DL19" s="13"/>
      <c r="DM19" s="13"/>
      <c r="DN19" s="13"/>
      <c r="DO19" s="13"/>
      <c r="DP19" s="13"/>
      <c r="DQ19" s="13"/>
      <c r="DR19" s="13"/>
      <c r="DS19" s="13"/>
      <c r="DT19" s="13"/>
    </row>
    <row r="20" spans="1:262" ht="97" customHeight="1">
      <c r="A20" s="145"/>
      <c r="B20" s="78" t="s">
        <v>202</v>
      </c>
      <c r="C20" s="14" t="s">
        <v>186</v>
      </c>
      <c r="D20" s="40" t="s">
        <v>204</v>
      </c>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c r="CQ20" s="13"/>
      <c r="CR20" s="13"/>
      <c r="CS20" s="13"/>
      <c r="CT20" s="13"/>
      <c r="CU20" s="13"/>
      <c r="CV20" s="13"/>
      <c r="CW20" s="13"/>
      <c r="CX20" s="13"/>
      <c r="CY20" s="13"/>
      <c r="CZ20" s="13"/>
      <c r="DA20" s="13"/>
      <c r="DB20" s="13"/>
      <c r="DC20" s="13"/>
      <c r="DD20" s="13"/>
      <c r="DE20" s="13"/>
      <c r="DF20" s="13"/>
      <c r="DG20" s="13"/>
      <c r="DH20" s="13"/>
      <c r="DI20" s="13"/>
      <c r="DJ20" s="13"/>
      <c r="DK20" s="13"/>
      <c r="DL20" s="13"/>
      <c r="DM20" s="13"/>
      <c r="DN20" s="13"/>
      <c r="DO20" s="13"/>
      <c r="DP20" s="13"/>
      <c r="DQ20" s="13"/>
      <c r="DR20" s="13"/>
      <c r="DS20" s="13"/>
      <c r="DT20" s="13"/>
    </row>
    <row r="21" spans="1:262" ht="87" customHeight="1">
      <c r="A21" s="146"/>
      <c r="B21" s="9" t="s">
        <v>54</v>
      </c>
      <c r="C21" s="14" t="s">
        <v>84</v>
      </c>
      <c r="D21" s="40" t="s">
        <v>123</v>
      </c>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c r="CQ21" s="13"/>
      <c r="CR21" s="13"/>
      <c r="CS21" s="13"/>
      <c r="CT21" s="13"/>
      <c r="CU21" s="13"/>
      <c r="CV21" s="13"/>
      <c r="CW21" s="13"/>
      <c r="CX21" s="13"/>
      <c r="CY21" s="13"/>
      <c r="CZ21" s="13"/>
      <c r="DA21" s="13"/>
      <c r="DB21" s="13"/>
      <c r="DC21" s="13"/>
      <c r="DD21" s="13"/>
      <c r="DE21" s="13"/>
      <c r="DF21" s="13"/>
      <c r="DG21" s="13"/>
      <c r="DH21" s="13"/>
      <c r="DI21" s="13"/>
      <c r="DJ21" s="13"/>
      <c r="DK21" s="13"/>
      <c r="DL21" s="13"/>
      <c r="DM21" s="13"/>
      <c r="DN21" s="13"/>
      <c r="DO21" s="13"/>
      <c r="DP21" s="13"/>
      <c r="DQ21" s="13"/>
      <c r="DR21" s="13"/>
      <c r="DS21" s="13"/>
      <c r="DT21" s="13"/>
    </row>
    <row r="22" spans="1:262" s="18" customFormat="1" ht="9" customHeight="1">
      <c r="A22" s="60"/>
      <c r="B22" s="61"/>
      <c r="C22" s="62"/>
      <c r="D22" s="63"/>
      <c r="DU22" s="36"/>
      <c r="DV22" s="36"/>
      <c r="DW22" s="36"/>
      <c r="DX22" s="36"/>
      <c r="DY22" s="36"/>
      <c r="DZ22" s="36"/>
      <c r="EA22" s="36"/>
      <c r="EB22" s="36"/>
      <c r="EC22" s="36"/>
      <c r="ED22" s="36"/>
      <c r="EE22" s="36"/>
      <c r="EF22" s="36"/>
      <c r="EG22" s="36"/>
      <c r="EH22" s="36"/>
      <c r="EI22" s="36"/>
      <c r="EJ22" s="36"/>
      <c r="EK22" s="36"/>
      <c r="EL22" s="36"/>
      <c r="EM22" s="36"/>
      <c r="EN22" s="36"/>
      <c r="EO22" s="36"/>
      <c r="EP22" s="36"/>
      <c r="EQ22" s="36"/>
      <c r="ER22" s="36"/>
      <c r="ES22" s="36"/>
      <c r="ET22" s="36"/>
      <c r="EU22" s="36"/>
      <c r="EV22" s="36"/>
      <c r="EW22" s="36"/>
      <c r="EX22" s="36"/>
      <c r="EY22" s="36"/>
      <c r="EZ22" s="36"/>
      <c r="FA22" s="36"/>
      <c r="FB22" s="36"/>
      <c r="FC22" s="36"/>
      <c r="FD22" s="36"/>
      <c r="FE22" s="36"/>
      <c r="FF22" s="36"/>
      <c r="FG22" s="36"/>
      <c r="FH22" s="36"/>
      <c r="FI22" s="36"/>
      <c r="FJ22" s="36"/>
      <c r="FK22" s="36"/>
      <c r="FL22" s="36"/>
      <c r="FM22" s="36"/>
      <c r="FN22" s="36"/>
      <c r="FO22" s="36"/>
      <c r="FP22" s="36"/>
      <c r="FQ22" s="36"/>
      <c r="FR22" s="36"/>
      <c r="FS22" s="36"/>
      <c r="FT22" s="36"/>
      <c r="FU22" s="36"/>
      <c r="FV22" s="36"/>
      <c r="FW22" s="36"/>
      <c r="FX22" s="36"/>
      <c r="FY22" s="36"/>
      <c r="FZ22" s="36"/>
      <c r="GA22" s="36"/>
      <c r="GB22" s="36"/>
      <c r="GC22" s="36"/>
      <c r="GD22" s="36"/>
      <c r="GE22" s="36"/>
      <c r="GF22" s="36"/>
      <c r="GG22" s="36"/>
      <c r="GH22" s="36"/>
      <c r="GI22" s="36"/>
      <c r="GJ22" s="36"/>
      <c r="GK22" s="36"/>
      <c r="GL22" s="36"/>
      <c r="GM22" s="36"/>
      <c r="GN22" s="36"/>
      <c r="GO22" s="36"/>
      <c r="GP22" s="36"/>
      <c r="GQ22" s="36"/>
      <c r="GR22" s="36"/>
      <c r="GS22" s="36"/>
      <c r="GT22" s="36"/>
      <c r="GU22" s="36"/>
      <c r="GV22" s="36"/>
      <c r="GW22" s="36"/>
      <c r="GX22" s="36"/>
      <c r="GY22" s="36"/>
      <c r="GZ22" s="36"/>
      <c r="HA22" s="36"/>
      <c r="HB22" s="36"/>
      <c r="HC22" s="36"/>
      <c r="HD22" s="36"/>
      <c r="HE22" s="36"/>
      <c r="HF22" s="36"/>
      <c r="HG22" s="36"/>
      <c r="HH22" s="36"/>
      <c r="HI22" s="36"/>
      <c r="HJ22" s="36"/>
      <c r="HK22" s="36"/>
      <c r="HL22" s="36"/>
      <c r="HM22" s="36"/>
      <c r="HN22" s="36"/>
      <c r="HO22" s="36"/>
      <c r="HP22" s="36"/>
      <c r="HQ22" s="36"/>
      <c r="HR22" s="36"/>
      <c r="HS22" s="36"/>
      <c r="HT22" s="36"/>
      <c r="HU22" s="36"/>
      <c r="HV22" s="36"/>
      <c r="HW22" s="36"/>
      <c r="HX22" s="36"/>
      <c r="HY22" s="36"/>
      <c r="HZ22" s="36"/>
      <c r="IA22" s="36"/>
      <c r="IB22" s="36"/>
      <c r="IC22" s="36"/>
      <c r="ID22" s="36"/>
      <c r="IE22" s="36"/>
      <c r="IF22" s="36"/>
      <c r="IG22" s="36"/>
      <c r="IH22" s="36"/>
      <c r="II22" s="36"/>
      <c r="IJ22" s="36"/>
      <c r="IK22" s="36"/>
      <c r="IL22" s="36"/>
      <c r="IM22" s="36"/>
      <c r="IN22" s="36"/>
      <c r="IO22" s="36"/>
      <c r="IP22" s="36"/>
      <c r="IQ22" s="36"/>
      <c r="IR22" s="36"/>
      <c r="IS22" s="36"/>
      <c r="IT22" s="36"/>
      <c r="IU22" s="36"/>
      <c r="IV22" s="36"/>
      <c r="IW22" s="36"/>
      <c r="IX22" s="36"/>
      <c r="IY22" s="36"/>
      <c r="IZ22" s="36"/>
      <c r="JA22" s="36"/>
      <c r="JB22" s="33"/>
    </row>
    <row r="23" spans="1:262" s="19" customFormat="1" ht="28" customHeight="1">
      <c r="A23" s="147" t="s">
        <v>9</v>
      </c>
      <c r="B23" s="148"/>
      <c r="C23" s="148"/>
      <c r="D23" s="148"/>
      <c r="DU23" s="37"/>
      <c r="DV23" s="35"/>
      <c r="DW23" s="35"/>
      <c r="DX23" s="35"/>
      <c r="DY23" s="35"/>
      <c r="DZ23" s="35"/>
      <c r="EA23" s="35"/>
      <c r="EB23" s="35"/>
      <c r="EC23" s="35"/>
      <c r="ED23" s="35"/>
      <c r="EE23" s="35"/>
      <c r="EF23" s="35"/>
      <c r="EG23" s="35"/>
      <c r="EH23" s="35"/>
      <c r="EI23" s="35"/>
      <c r="EJ23" s="35"/>
      <c r="EK23" s="35"/>
      <c r="EL23" s="35"/>
      <c r="EM23" s="35"/>
      <c r="EN23" s="35"/>
      <c r="EO23" s="35"/>
      <c r="EP23" s="35"/>
      <c r="EQ23" s="35"/>
      <c r="ER23" s="35"/>
      <c r="ES23" s="35"/>
      <c r="ET23" s="35"/>
      <c r="EU23" s="35"/>
      <c r="EV23" s="35"/>
      <c r="EW23" s="35"/>
      <c r="EX23" s="35"/>
      <c r="EY23" s="35"/>
      <c r="EZ23" s="35"/>
      <c r="FA23" s="35"/>
      <c r="FB23" s="35"/>
      <c r="FC23" s="35"/>
      <c r="FD23" s="35"/>
      <c r="FE23" s="35"/>
      <c r="FF23" s="35"/>
      <c r="FG23" s="35"/>
      <c r="FH23" s="35"/>
      <c r="FI23" s="35"/>
      <c r="FJ23" s="35"/>
      <c r="FK23" s="35"/>
      <c r="FL23" s="35"/>
      <c r="FM23" s="35"/>
      <c r="FN23" s="35"/>
      <c r="FO23" s="35"/>
      <c r="FP23" s="35"/>
      <c r="FQ23" s="35"/>
      <c r="FR23" s="35"/>
      <c r="FS23" s="35"/>
      <c r="FT23" s="35"/>
      <c r="FU23" s="35"/>
      <c r="FV23" s="35"/>
      <c r="FW23" s="35"/>
      <c r="FX23" s="35"/>
      <c r="FY23" s="35"/>
      <c r="FZ23" s="35"/>
      <c r="GA23" s="35"/>
      <c r="GB23" s="35"/>
      <c r="GC23" s="35"/>
      <c r="GD23" s="35"/>
      <c r="GE23" s="35"/>
      <c r="GF23" s="35"/>
      <c r="GG23" s="35"/>
      <c r="GH23" s="35"/>
      <c r="GI23" s="35"/>
      <c r="GJ23" s="35"/>
      <c r="GK23" s="35"/>
      <c r="GL23" s="35"/>
      <c r="GM23" s="35"/>
      <c r="GN23" s="35"/>
      <c r="GO23" s="35"/>
      <c r="GP23" s="35"/>
      <c r="GQ23" s="35"/>
      <c r="GR23" s="35"/>
      <c r="GS23" s="35"/>
      <c r="GT23" s="35"/>
      <c r="GU23" s="35"/>
      <c r="GV23" s="35"/>
      <c r="GW23" s="35"/>
      <c r="GX23" s="35"/>
      <c r="GY23" s="35"/>
      <c r="GZ23" s="35"/>
      <c r="HA23" s="35"/>
      <c r="HB23" s="35"/>
      <c r="HC23" s="35"/>
      <c r="HD23" s="35"/>
      <c r="HE23" s="35"/>
      <c r="HF23" s="35"/>
      <c r="HG23" s="35"/>
      <c r="HH23" s="35"/>
      <c r="HI23" s="35"/>
      <c r="HJ23" s="35"/>
      <c r="HK23" s="35"/>
      <c r="HL23" s="35"/>
      <c r="HM23" s="35"/>
      <c r="HN23" s="35"/>
      <c r="HO23" s="35"/>
      <c r="HP23" s="35"/>
      <c r="HQ23" s="35"/>
      <c r="HR23" s="35"/>
      <c r="HS23" s="35"/>
      <c r="HT23" s="35"/>
      <c r="HU23" s="35"/>
      <c r="HV23" s="35"/>
      <c r="HW23" s="35"/>
      <c r="HX23" s="35"/>
      <c r="HY23" s="35"/>
      <c r="HZ23" s="35"/>
      <c r="IA23" s="35"/>
      <c r="IB23" s="35"/>
      <c r="IC23" s="35"/>
      <c r="ID23" s="35"/>
      <c r="IE23" s="35"/>
      <c r="IF23" s="35"/>
      <c r="IG23" s="35"/>
      <c r="IH23" s="35"/>
      <c r="II23" s="35"/>
      <c r="IJ23" s="35"/>
      <c r="IK23" s="35"/>
      <c r="IL23" s="35"/>
      <c r="IM23" s="35"/>
      <c r="IN23" s="35"/>
      <c r="IO23" s="35"/>
      <c r="IP23" s="35"/>
      <c r="IQ23" s="35"/>
      <c r="IR23" s="35"/>
      <c r="IS23" s="35"/>
      <c r="IT23" s="35"/>
      <c r="IU23" s="35"/>
      <c r="IV23" s="35"/>
      <c r="IW23" s="35"/>
      <c r="IX23" s="35"/>
      <c r="IY23" s="35"/>
      <c r="IZ23" s="35"/>
      <c r="JA23" s="35"/>
      <c r="JB23" s="31"/>
    </row>
    <row r="24" spans="1:262" ht="166" customHeight="1">
      <c r="A24" s="144" t="s">
        <v>8</v>
      </c>
      <c r="B24" s="78" t="s">
        <v>205</v>
      </c>
      <c r="C24" s="44" t="s">
        <v>210</v>
      </c>
      <c r="D24" s="41"/>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c r="DA24" s="13"/>
      <c r="DB24" s="13"/>
      <c r="DC24" s="13"/>
      <c r="DD24" s="13"/>
      <c r="DE24" s="13"/>
      <c r="DF24" s="13"/>
      <c r="DG24" s="13"/>
      <c r="DH24" s="13"/>
      <c r="DI24" s="13"/>
      <c r="DJ24" s="13"/>
      <c r="DK24" s="13"/>
      <c r="DL24" s="13"/>
      <c r="DM24" s="13"/>
      <c r="DN24" s="13"/>
      <c r="DO24" s="13"/>
      <c r="DP24" s="13"/>
      <c r="DQ24" s="13"/>
      <c r="DR24" s="13"/>
      <c r="DS24" s="13"/>
      <c r="DT24" s="13"/>
    </row>
    <row r="25" spans="1:262" ht="115" customHeight="1">
      <c r="A25" s="145"/>
      <c r="B25" s="9" t="s">
        <v>258</v>
      </c>
      <c r="C25" s="44" t="s">
        <v>259</v>
      </c>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c r="CX25" s="13"/>
      <c r="CY25" s="13"/>
      <c r="CZ25" s="13"/>
      <c r="DA25" s="13"/>
      <c r="DB25" s="13"/>
      <c r="DC25" s="13"/>
      <c r="DD25" s="13"/>
      <c r="DE25" s="13"/>
      <c r="DF25" s="13"/>
      <c r="DG25" s="13"/>
      <c r="DH25" s="13"/>
      <c r="DI25" s="13"/>
      <c r="DJ25" s="13"/>
      <c r="DK25" s="13"/>
      <c r="DL25" s="13"/>
      <c r="DM25" s="13"/>
      <c r="DN25" s="13"/>
      <c r="DO25" s="13"/>
      <c r="DP25" s="13"/>
      <c r="DQ25" s="13"/>
      <c r="DR25" s="13"/>
      <c r="DS25" s="13"/>
      <c r="DT25" s="13"/>
    </row>
    <row r="26" spans="1:262" ht="130" customHeight="1">
      <c r="A26" s="145"/>
      <c r="B26" s="9" t="s">
        <v>260</v>
      </c>
      <c r="C26" s="44" t="s">
        <v>212</v>
      </c>
      <c r="D26" s="40" t="s">
        <v>213</v>
      </c>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row>
    <row r="27" spans="1:262" ht="96" customHeight="1">
      <c r="A27" s="146"/>
      <c r="B27" s="11" t="s">
        <v>211</v>
      </c>
      <c r="C27" s="8" t="s">
        <v>214</v>
      </c>
      <c r="D27" s="42"/>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c r="CQ27" s="13"/>
      <c r="CR27" s="13"/>
      <c r="CS27" s="13"/>
      <c r="CT27" s="13"/>
      <c r="CU27" s="13"/>
      <c r="CV27" s="13"/>
      <c r="CW27" s="13"/>
      <c r="CX27" s="13"/>
      <c r="CY27" s="13"/>
      <c r="CZ27" s="13"/>
      <c r="DA27" s="13"/>
      <c r="DB27" s="13"/>
      <c r="DC27" s="13"/>
      <c r="DD27" s="13"/>
      <c r="DE27" s="13"/>
      <c r="DF27" s="13"/>
      <c r="DG27" s="13"/>
      <c r="DH27" s="13"/>
      <c r="DI27" s="13"/>
      <c r="DJ27" s="13"/>
      <c r="DK27" s="13"/>
      <c r="DL27" s="13"/>
      <c r="DM27" s="13"/>
      <c r="DN27" s="13"/>
      <c r="DO27" s="13"/>
      <c r="DP27" s="13"/>
      <c r="DQ27" s="13"/>
      <c r="DR27" s="13"/>
      <c r="DS27" s="13"/>
      <c r="DT27" s="13"/>
    </row>
    <row r="28" spans="1:262" ht="186" customHeight="1">
      <c r="A28" s="15"/>
      <c r="B28" s="11" t="s">
        <v>57</v>
      </c>
      <c r="C28" s="8" t="s">
        <v>261</v>
      </c>
      <c r="D28" s="42"/>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c r="CP28" s="13"/>
      <c r="CQ28" s="13"/>
      <c r="CR28" s="13"/>
      <c r="CS28" s="13"/>
      <c r="CT28" s="13"/>
      <c r="CU28" s="13"/>
      <c r="CV28" s="13"/>
      <c r="CW28" s="13"/>
      <c r="CX28" s="13"/>
      <c r="CY28" s="13"/>
      <c r="CZ28" s="13"/>
      <c r="DA28" s="13"/>
      <c r="DB28" s="13"/>
      <c r="DC28" s="13"/>
      <c r="DD28" s="13"/>
      <c r="DE28" s="13"/>
      <c r="DF28" s="13"/>
      <c r="DG28" s="13"/>
      <c r="DH28" s="13"/>
      <c r="DI28" s="13"/>
      <c r="DJ28" s="13"/>
      <c r="DK28" s="13"/>
      <c r="DL28" s="13"/>
      <c r="DM28" s="13"/>
      <c r="DN28" s="13"/>
      <c r="DO28" s="13"/>
      <c r="DP28" s="13"/>
      <c r="DQ28" s="13"/>
      <c r="DR28" s="13"/>
      <c r="DS28" s="13"/>
      <c r="DT28" s="13"/>
    </row>
    <row r="29" spans="1:262" s="18" customFormat="1" ht="13" customHeight="1">
      <c r="A29" s="16"/>
      <c r="B29" s="10"/>
      <c r="C29" s="17"/>
      <c r="D29" s="70"/>
      <c r="AO29" s="29"/>
      <c r="AP29" s="29"/>
      <c r="AQ29" s="29"/>
      <c r="AR29" s="29"/>
      <c r="AS29" s="29"/>
      <c r="AT29" s="29"/>
      <c r="AU29" s="29"/>
      <c r="AV29" s="29"/>
      <c r="AW29" s="29"/>
      <c r="AX29" s="29"/>
      <c r="AY29" s="29"/>
      <c r="AZ29" s="29"/>
      <c r="BA29" s="29"/>
      <c r="BB29" s="29"/>
      <c r="BC29" s="29"/>
      <c r="BD29" s="29"/>
      <c r="BE29" s="29"/>
      <c r="BF29" s="29"/>
      <c r="BG29" s="29"/>
      <c r="BH29" s="29"/>
      <c r="BI29" s="29"/>
      <c r="BJ29" s="29"/>
      <c r="BK29" s="29"/>
      <c r="BL29" s="29"/>
      <c r="BM29" s="29"/>
      <c r="BN29" s="29"/>
      <c r="BO29" s="29"/>
      <c r="BP29" s="29"/>
      <c r="BQ29" s="29"/>
      <c r="BR29" s="29"/>
      <c r="BS29" s="29"/>
      <c r="BT29" s="29"/>
      <c r="BU29" s="29"/>
      <c r="BV29" s="29"/>
      <c r="BW29" s="29"/>
      <c r="BX29" s="29"/>
      <c r="BY29" s="29"/>
      <c r="BZ29" s="29"/>
      <c r="CA29" s="29"/>
      <c r="CB29" s="29"/>
      <c r="CC29" s="29"/>
      <c r="CD29" s="29"/>
      <c r="CE29" s="29"/>
      <c r="CF29" s="29"/>
      <c r="CG29" s="29"/>
      <c r="CH29" s="29"/>
      <c r="CI29" s="29"/>
      <c r="CJ29" s="29"/>
      <c r="CK29" s="29"/>
      <c r="CL29" s="29"/>
      <c r="CM29" s="29"/>
      <c r="CN29" s="29"/>
      <c r="CO29" s="29"/>
      <c r="CP29" s="29"/>
      <c r="CQ29" s="29"/>
      <c r="CR29" s="29"/>
      <c r="CS29" s="29"/>
      <c r="CT29" s="29"/>
      <c r="CU29" s="29"/>
      <c r="CV29" s="29"/>
      <c r="CW29" s="29"/>
      <c r="CX29" s="29"/>
      <c r="CY29" s="29"/>
      <c r="CZ29" s="29"/>
      <c r="DA29" s="29"/>
      <c r="DB29" s="29"/>
      <c r="DC29" s="29"/>
      <c r="DD29" s="29"/>
      <c r="DE29" s="29"/>
      <c r="DF29" s="29"/>
      <c r="DG29" s="29"/>
      <c r="DH29" s="29"/>
      <c r="DI29" s="29"/>
      <c r="DJ29" s="29"/>
      <c r="DK29" s="29"/>
      <c r="DL29" s="29"/>
      <c r="DM29" s="29"/>
      <c r="DN29" s="29"/>
      <c r="DO29" s="29"/>
      <c r="DP29" s="29"/>
      <c r="DQ29" s="29"/>
      <c r="DR29" s="29"/>
      <c r="DS29" s="29"/>
      <c r="DT29" s="29"/>
      <c r="DU29" s="36"/>
      <c r="DV29" s="26"/>
      <c r="DW29" s="26"/>
      <c r="DX29" s="26"/>
      <c r="DY29" s="26"/>
      <c r="DZ29" s="26"/>
      <c r="EA29" s="26"/>
      <c r="EB29" s="26"/>
      <c r="EC29" s="26"/>
      <c r="ED29" s="26"/>
      <c r="EE29" s="26"/>
      <c r="EF29" s="26"/>
      <c r="EG29" s="26"/>
      <c r="EH29" s="26"/>
      <c r="EI29" s="26"/>
      <c r="EJ29" s="26"/>
      <c r="EK29" s="26"/>
      <c r="EL29" s="26"/>
      <c r="EM29" s="26"/>
      <c r="EN29" s="26"/>
      <c r="EO29" s="26"/>
      <c r="EP29" s="26"/>
      <c r="EQ29" s="26"/>
      <c r="ER29" s="26"/>
      <c r="ES29" s="26"/>
      <c r="ET29" s="26"/>
      <c r="EU29" s="26"/>
      <c r="EV29" s="26"/>
      <c r="EW29" s="26"/>
      <c r="EX29" s="26"/>
      <c r="EY29" s="26"/>
      <c r="EZ29" s="26"/>
      <c r="FA29" s="26"/>
      <c r="FB29" s="26"/>
      <c r="FC29" s="26"/>
      <c r="FD29" s="26"/>
      <c r="FE29" s="26"/>
      <c r="FF29" s="26"/>
      <c r="FG29" s="26"/>
      <c r="FH29" s="26"/>
      <c r="FI29" s="26"/>
      <c r="FJ29" s="26"/>
      <c r="FK29" s="26"/>
      <c r="FL29" s="26"/>
      <c r="FM29" s="26"/>
      <c r="FN29" s="26"/>
      <c r="FO29" s="26"/>
      <c r="FP29" s="26"/>
      <c r="FQ29" s="26"/>
      <c r="FR29" s="26"/>
      <c r="FS29" s="26"/>
      <c r="FT29" s="26"/>
      <c r="FU29" s="26"/>
      <c r="FV29" s="26"/>
      <c r="FW29" s="26"/>
      <c r="FX29" s="26"/>
      <c r="FY29" s="26"/>
      <c r="FZ29" s="26"/>
      <c r="GA29" s="26"/>
      <c r="GB29" s="26"/>
      <c r="GC29" s="26"/>
      <c r="GD29" s="26"/>
      <c r="GE29" s="26"/>
      <c r="GF29" s="26"/>
      <c r="GG29" s="26"/>
      <c r="GH29" s="26"/>
      <c r="GI29" s="26"/>
      <c r="GJ29" s="26"/>
      <c r="GK29" s="26"/>
      <c r="GL29" s="26"/>
      <c r="GM29" s="26"/>
      <c r="GN29" s="26"/>
      <c r="GO29" s="26"/>
      <c r="GP29" s="26"/>
      <c r="GQ29" s="26"/>
      <c r="GR29" s="26"/>
      <c r="GS29" s="26"/>
      <c r="GT29" s="26"/>
      <c r="GU29" s="26"/>
      <c r="GV29" s="26"/>
      <c r="GW29" s="26"/>
      <c r="GX29" s="26"/>
      <c r="GY29" s="26"/>
      <c r="GZ29" s="26"/>
      <c r="HA29" s="26"/>
      <c r="HB29" s="26"/>
      <c r="HC29" s="26"/>
      <c r="HD29" s="26"/>
      <c r="HE29" s="26"/>
      <c r="HF29" s="26"/>
      <c r="HG29" s="26"/>
      <c r="HH29" s="26"/>
      <c r="HI29" s="26"/>
      <c r="HJ29" s="26"/>
      <c r="HK29" s="26"/>
      <c r="HL29" s="26"/>
      <c r="HM29" s="26"/>
      <c r="HN29" s="26"/>
      <c r="HO29" s="26"/>
      <c r="HP29" s="26"/>
      <c r="HQ29" s="26"/>
      <c r="HR29" s="26"/>
      <c r="HS29" s="26"/>
      <c r="HT29" s="26"/>
      <c r="HU29" s="26"/>
      <c r="HV29" s="26"/>
      <c r="HW29" s="26"/>
      <c r="HX29" s="26"/>
      <c r="HY29" s="26"/>
      <c r="HZ29" s="26"/>
      <c r="IA29" s="26"/>
      <c r="IB29" s="26"/>
      <c r="IC29" s="26"/>
      <c r="ID29" s="26"/>
      <c r="IE29" s="26"/>
      <c r="IF29" s="26"/>
      <c r="IG29" s="26"/>
      <c r="IH29" s="26"/>
      <c r="II29" s="26"/>
      <c r="IJ29" s="26"/>
      <c r="IK29" s="26"/>
      <c r="IL29" s="26"/>
      <c r="IM29" s="26"/>
      <c r="IN29" s="26"/>
      <c r="IO29" s="26"/>
      <c r="IP29" s="26"/>
      <c r="IQ29" s="26"/>
      <c r="IR29" s="26"/>
      <c r="IS29" s="26"/>
      <c r="IT29" s="26"/>
      <c r="IU29" s="26"/>
      <c r="IV29" s="26"/>
      <c r="IW29" s="26"/>
      <c r="IX29" s="26"/>
      <c r="IY29" s="26"/>
      <c r="IZ29" s="26"/>
      <c r="JA29" s="26"/>
      <c r="JB29" s="33"/>
    </row>
    <row r="30" spans="1:262" ht="66" customHeight="1">
      <c r="A30" s="144" t="s">
        <v>110</v>
      </c>
      <c r="B30" s="78" t="s">
        <v>223</v>
      </c>
      <c r="C30" s="14" t="s">
        <v>216</v>
      </c>
      <c r="D30" s="41" t="s">
        <v>217</v>
      </c>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c r="CQ30" s="13"/>
      <c r="CR30" s="13"/>
      <c r="CS30" s="13"/>
      <c r="CT30" s="13"/>
      <c r="CU30" s="13"/>
      <c r="CV30" s="13"/>
      <c r="CW30" s="13"/>
      <c r="CX30" s="13"/>
      <c r="CY30" s="13"/>
      <c r="CZ30" s="13"/>
      <c r="DA30" s="13"/>
      <c r="DB30" s="13"/>
      <c r="DC30" s="13"/>
      <c r="DD30" s="13"/>
      <c r="DE30" s="13"/>
      <c r="DF30" s="13"/>
      <c r="DG30" s="13"/>
      <c r="DH30" s="13"/>
      <c r="DI30" s="13"/>
      <c r="DJ30" s="13"/>
      <c r="DK30" s="13"/>
      <c r="DL30" s="13"/>
      <c r="DM30" s="13"/>
      <c r="DN30" s="13"/>
      <c r="DO30" s="13"/>
      <c r="DP30" s="13"/>
      <c r="DQ30" s="13"/>
      <c r="DR30" s="13"/>
      <c r="DS30" s="13"/>
      <c r="DT30" s="13"/>
    </row>
    <row r="31" spans="1:262" ht="36" customHeight="1">
      <c r="A31" s="145"/>
      <c r="B31" s="78" t="s">
        <v>279</v>
      </c>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c r="CP31" s="13"/>
      <c r="CQ31" s="13"/>
      <c r="CR31" s="13"/>
      <c r="CS31" s="13"/>
      <c r="CT31" s="13"/>
      <c r="CU31" s="13"/>
      <c r="CV31" s="13"/>
      <c r="CW31" s="13"/>
      <c r="CX31" s="13"/>
      <c r="CY31" s="13"/>
      <c r="CZ31" s="13"/>
      <c r="DA31" s="13"/>
      <c r="DB31" s="13"/>
      <c r="DC31" s="13"/>
      <c r="DD31" s="13"/>
      <c r="DE31" s="13"/>
      <c r="DF31" s="13"/>
      <c r="DG31" s="13"/>
      <c r="DH31" s="13"/>
      <c r="DI31" s="13"/>
      <c r="DJ31" s="13"/>
      <c r="DK31" s="13"/>
      <c r="DL31" s="13"/>
      <c r="DM31" s="13"/>
      <c r="DN31" s="13"/>
      <c r="DO31" s="13"/>
      <c r="DP31" s="13"/>
      <c r="DQ31" s="13"/>
      <c r="DR31" s="13"/>
      <c r="DS31" s="13"/>
      <c r="DT31" s="13"/>
    </row>
    <row r="32" spans="1:262" ht="83" customHeight="1">
      <c r="A32" s="145"/>
      <c r="B32" s="78" t="s">
        <v>224</v>
      </c>
      <c r="C32" s="14" t="s">
        <v>219</v>
      </c>
      <c r="D32" s="40" t="s">
        <v>124</v>
      </c>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c r="CQ32" s="13"/>
      <c r="CR32" s="13"/>
      <c r="CS32" s="13"/>
      <c r="CT32" s="13"/>
      <c r="CU32" s="13"/>
      <c r="CV32" s="13"/>
      <c r="CW32" s="13"/>
      <c r="CX32" s="13"/>
      <c r="CY32" s="13"/>
      <c r="CZ32" s="13"/>
      <c r="DA32" s="13"/>
      <c r="DB32" s="13"/>
      <c r="DC32" s="13"/>
      <c r="DD32" s="13"/>
      <c r="DE32" s="13"/>
      <c r="DF32" s="13"/>
      <c r="DG32" s="13"/>
      <c r="DH32" s="13"/>
      <c r="DI32" s="13"/>
      <c r="DJ32" s="13"/>
      <c r="DK32" s="13"/>
      <c r="DL32" s="13"/>
      <c r="DM32" s="13"/>
      <c r="DN32" s="13"/>
      <c r="DO32" s="13"/>
      <c r="DP32" s="13"/>
      <c r="DQ32" s="13"/>
      <c r="DR32" s="13"/>
      <c r="DS32" s="13"/>
      <c r="DT32" s="13"/>
    </row>
    <row r="33" spans="1:262" ht="42" customHeight="1">
      <c r="A33" s="145"/>
      <c r="B33" s="79" t="s">
        <v>215</v>
      </c>
      <c r="C33" s="14" t="s">
        <v>218</v>
      </c>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c r="CN33" s="13"/>
      <c r="CO33" s="13"/>
      <c r="CP33" s="13"/>
      <c r="CQ33" s="13"/>
      <c r="CR33" s="13"/>
      <c r="CS33" s="13"/>
      <c r="CT33" s="13"/>
      <c r="CU33" s="13"/>
      <c r="CV33" s="13"/>
      <c r="CW33" s="13"/>
      <c r="CX33" s="13"/>
      <c r="CY33" s="13"/>
      <c r="CZ33" s="13"/>
      <c r="DA33" s="13"/>
      <c r="DB33" s="13"/>
      <c r="DC33" s="13"/>
      <c r="DD33" s="13"/>
      <c r="DE33" s="13"/>
      <c r="DF33" s="13"/>
      <c r="DG33" s="13"/>
      <c r="DH33" s="13"/>
      <c r="DI33" s="13"/>
      <c r="DJ33" s="13"/>
      <c r="DK33" s="13"/>
      <c r="DL33" s="13"/>
      <c r="DM33" s="13"/>
      <c r="DN33" s="13"/>
      <c r="DO33" s="13"/>
      <c r="DP33" s="13"/>
      <c r="DQ33" s="13"/>
      <c r="DR33" s="13"/>
      <c r="DS33" s="13"/>
      <c r="DT33" s="13"/>
    </row>
    <row r="34" spans="1:262" ht="66" customHeight="1">
      <c r="A34" s="145"/>
      <c r="B34" s="9" t="s">
        <v>225</v>
      </c>
      <c r="C34" s="44" t="s">
        <v>115</v>
      </c>
      <c r="D34" s="40" t="s">
        <v>125</v>
      </c>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c r="CG34" s="13"/>
      <c r="CH34" s="13"/>
      <c r="CI34" s="13"/>
      <c r="CJ34" s="13"/>
      <c r="CK34" s="13"/>
      <c r="CL34" s="13"/>
      <c r="CM34" s="13"/>
      <c r="CN34" s="13"/>
      <c r="CO34" s="13"/>
      <c r="CP34" s="13"/>
      <c r="CQ34" s="13"/>
      <c r="CR34" s="13"/>
      <c r="CS34" s="13"/>
      <c r="CT34" s="13"/>
      <c r="CU34" s="13"/>
      <c r="CV34" s="13"/>
      <c r="CW34" s="13"/>
      <c r="CX34" s="13"/>
      <c r="CY34" s="13"/>
      <c r="CZ34" s="13"/>
      <c r="DA34" s="13"/>
      <c r="DB34" s="13"/>
      <c r="DC34" s="13"/>
      <c r="DD34" s="13"/>
      <c r="DE34" s="13"/>
      <c r="DF34" s="13"/>
      <c r="DG34" s="13"/>
      <c r="DH34" s="13"/>
      <c r="DI34" s="13"/>
      <c r="DJ34" s="13"/>
      <c r="DK34" s="13"/>
      <c r="DL34" s="13"/>
      <c r="DM34" s="13"/>
      <c r="DN34" s="13"/>
      <c r="DO34" s="13"/>
      <c r="DP34" s="13"/>
      <c r="DQ34" s="13"/>
      <c r="DR34" s="13"/>
      <c r="DS34" s="13"/>
      <c r="DT34" s="13"/>
    </row>
    <row r="35" spans="1:262" ht="66" customHeight="1">
      <c r="A35" s="145"/>
      <c r="B35" s="9" t="s">
        <v>220</v>
      </c>
      <c r="C35" s="44"/>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c r="CI35" s="13"/>
      <c r="CJ35" s="13"/>
      <c r="CK35" s="13"/>
      <c r="CL35" s="13"/>
      <c r="CM35" s="13"/>
      <c r="CN35" s="13"/>
      <c r="CO35" s="13"/>
      <c r="CP35" s="13"/>
      <c r="CQ35" s="13"/>
      <c r="CR35" s="13"/>
      <c r="CS35" s="13"/>
      <c r="CT35" s="13"/>
      <c r="CU35" s="13"/>
      <c r="CV35" s="13"/>
      <c r="CW35" s="13"/>
      <c r="CX35" s="13"/>
      <c r="CY35" s="13"/>
      <c r="CZ35" s="13"/>
      <c r="DA35" s="13"/>
      <c r="DB35" s="13"/>
      <c r="DC35" s="13"/>
      <c r="DD35" s="13"/>
      <c r="DE35" s="13"/>
      <c r="DF35" s="13"/>
      <c r="DG35" s="13"/>
      <c r="DH35" s="13"/>
      <c r="DI35" s="13"/>
      <c r="DJ35" s="13"/>
      <c r="DK35" s="13"/>
      <c r="DL35" s="13"/>
      <c r="DM35" s="13"/>
      <c r="DN35" s="13"/>
      <c r="DO35" s="13"/>
      <c r="DP35" s="13"/>
      <c r="DQ35" s="13"/>
      <c r="DR35" s="13"/>
      <c r="DS35" s="13"/>
      <c r="DT35" s="13"/>
    </row>
    <row r="36" spans="1:262" ht="163" customHeight="1">
      <c r="A36" s="146"/>
      <c r="B36" s="1" t="s">
        <v>226</v>
      </c>
      <c r="C36" s="12" t="s">
        <v>227</v>
      </c>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c r="CQ36" s="13"/>
      <c r="CR36" s="13"/>
      <c r="CS36" s="13"/>
      <c r="CT36" s="13"/>
      <c r="CU36" s="13"/>
      <c r="CV36" s="13"/>
      <c r="CW36" s="13"/>
      <c r="CX36" s="13"/>
      <c r="CY36" s="13"/>
      <c r="CZ36" s="13"/>
      <c r="DA36" s="13"/>
      <c r="DB36" s="13"/>
      <c r="DC36" s="13"/>
      <c r="DD36" s="13"/>
      <c r="DE36" s="13"/>
      <c r="DF36" s="13"/>
      <c r="DG36" s="13"/>
      <c r="DH36" s="13"/>
      <c r="DI36" s="13"/>
      <c r="DJ36" s="13"/>
      <c r="DK36" s="13"/>
      <c r="DL36" s="13"/>
      <c r="DM36" s="13"/>
      <c r="DN36" s="13"/>
      <c r="DO36" s="13"/>
      <c r="DP36" s="13"/>
      <c r="DQ36" s="13"/>
      <c r="DR36" s="13"/>
      <c r="DS36" s="13"/>
      <c r="DT36" s="13"/>
    </row>
    <row r="37" spans="1:262" s="18" customFormat="1" ht="14" customHeight="1">
      <c r="A37" s="16"/>
      <c r="B37" s="10"/>
      <c r="C37" s="17"/>
      <c r="D37" s="70"/>
      <c r="AO37" s="29"/>
      <c r="AP37" s="29"/>
      <c r="AQ37" s="29"/>
      <c r="AR37" s="29"/>
      <c r="AS37" s="29"/>
      <c r="AT37" s="29"/>
      <c r="AU37" s="29"/>
      <c r="AV37" s="29"/>
      <c r="AW37" s="29"/>
      <c r="AX37" s="29"/>
      <c r="AY37" s="29"/>
      <c r="AZ37" s="29"/>
      <c r="BA37" s="29"/>
      <c r="BB37" s="29"/>
      <c r="BC37" s="29"/>
      <c r="BD37" s="29"/>
      <c r="BE37" s="29"/>
      <c r="BF37" s="29"/>
      <c r="BG37" s="29"/>
      <c r="BH37" s="29"/>
      <c r="BI37" s="29"/>
      <c r="BJ37" s="29"/>
      <c r="BK37" s="29"/>
      <c r="BL37" s="29"/>
      <c r="BM37" s="29"/>
      <c r="BN37" s="29"/>
      <c r="BO37" s="29"/>
      <c r="BP37" s="29"/>
      <c r="BQ37" s="29"/>
      <c r="BR37" s="29"/>
      <c r="BS37" s="29"/>
      <c r="BT37" s="29"/>
      <c r="BU37" s="29"/>
      <c r="BV37" s="29"/>
      <c r="BW37" s="29"/>
      <c r="BX37" s="29"/>
      <c r="BY37" s="29"/>
      <c r="BZ37" s="29"/>
      <c r="CA37" s="29"/>
      <c r="CB37" s="29"/>
      <c r="CC37" s="29"/>
      <c r="CD37" s="29"/>
      <c r="CE37" s="29"/>
      <c r="CF37" s="29"/>
      <c r="CG37" s="29"/>
      <c r="CH37" s="29"/>
      <c r="CI37" s="29"/>
      <c r="CJ37" s="29"/>
      <c r="CK37" s="29"/>
      <c r="CL37" s="29"/>
      <c r="CM37" s="29"/>
      <c r="CN37" s="29"/>
      <c r="CO37" s="29"/>
      <c r="CP37" s="29"/>
      <c r="CQ37" s="29"/>
      <c r="CR37" s="29"/>
      <c r="CS37" s="29"/>
      <c r="CT37" s="29"/>
      <c r="CU37" s="29"/>
      <c r="CV37" s="29"/>
      <c r="CW37" s="29"/>
      <c r="CX37" s="29"/>
      <c r="CY37" s="29"/>
      <c r="CZ37" s="29"/>
      <c r="DA37" s="29"/>
      <c r="DB37" s="29"/>
      <c r="DC37" s="29"/>
      <c r="DD37" s="29"/>
      <c r="DE37" s="29"/>
      <c r="DF37" s="29"/>
      <c r="DG37" s="29"/>
      <c r="DH37" s="29"/>
      <c r="DI37" s="29"/>
      <c r="DJ37" s="29"/>
      <c r="DK37" s="29"/>
      <c r="DL37" s="29"/>
      <c r="DM37" s="29"/>
      <c r="DN37" s="29"/>
      <c r="DO37" s="29"/>
      <c r="DP37" s="29"/>
      <c r="DQ37" s="29"/>
      <c r="DR37" s="29"/>
      <c r="DS37" s="29"/>
      <c r="DT37" s="29"/>
      <c r="DU37" s="3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33"/>
    </row>
    <row r="38" spans="1:262" ht="107" customHeight="1">
      <c r="A38" s="144" t="s">
        <v>63</v>
      </c>
      <c r="B38" s="78" t="s">
        <v>221</v>
      </c>
      <c r="C38" s="14" t="s">
        <v>85</v>
      </c>
      <c r="D38" s="41" t="s">
        <v>126</v>
      </c>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3"/>
      <c r="CP38" s="13"/>
      <c r="CQ38" s="13"/>
      <c r="CR38" s="13"/>
      <c r="CS38" s="13"/>
      <c r="CT38" s="13"/>
      <c r="CU38" s="13"/>
      <c r="CV38" s="13"/>
      <c r="CW38" s="13"/>
      <c r="CX38" s="13"/>
      <c r="CY38" s="13"/>
      <c r="CZ38" s="13"/>
      <c r="DA38" s="13"/>
      <c r="DB38" s="13"/>
      <c r="DC38" s="13"/>
      <c r="DD38" s="13"/>
      <c r="DE38" s="13"/>
      <c r="DF38" s="13"/>
      <c r="DG38" s="13"/>
      <c r="DH38" s="13"/>
      <c r="DI38" s="13"/>
      <c r="DJ38" s="13"/>
      <c r="DK38" s="13"/>
      <c r="DL38" s="13"/>
      <c r="DM38" s="13"/>
      <c r="DN38" s="13"/>
      <c r="DO38" s="13"/>
      <c r="DP38" s="13"/>
      <c r="DQ38" s="13"/>
      <c r="DR38" s="13"/>
      <c r="DS38" s="13"/>
      <c r="DT38" s="13"/>
    </row>
    <row r="39" spans="1:262" ht="183" customHeight="1">
      <c r="A39" s="145"/>
      <c r="B39" s="9" t="s">
        <v>64</v>
      </c>
      <c r="C39" s="44" t="s">
        <v>230</v>
      </c>
      <c r="D39" s="40" t="s">
        <v>127</v>
      </c>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3"/>
      <c r="DE39" s="13"/>
      <c r="DF39" s="13"/>
      <c r="DG39" s="13"/>
      <c r="DH39" s="13"/>
      <c r="DI39" s="13"/>
      <c r="DJ39" s="13"/>
      <c r="DK39" s="13"/>
      <c r="DL39" s="13"/>
      <c r="DM39" s="13"/>
      <c r="DN39" s="13"/>
      <c r="DO39" s="13"/>
      <c r="DP39" s="13"/>
      <c r="DQ39" s="13"/>
      <c r="DR39" s="13"/>
      <c r="DS39" s="13"/>
      <c r="DT39" s="13"/>
    </row>
    <row r="40" spans="1:262" ht="97" customHeight="1">
      <c r="A40" s="145"/>
      <c r="B40" s="9" t="s">
        <v>65</v>
      </c>
      <c r="C40" s="44" t="s">
        <v>228</v>
      </c>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3"/>
      <c r="BP40" s="13"/>
      <c r="BQ40" s="13"/>
      <c r="BR40" s="13"/>
      <c r="BS40" s="13"/>
      <c r="BT40" s="13"/>
      <c r="BU40" s="13"/>
      <c r="BV40" s="13"/>
      <c r="BW40" s="13"/>
      <c r="BX40" s="13"/>
      <c r="BY40" s="13"/>
      <c r="BZ40" s="13"/>
      <c r="CA40" s="13"/>
      <c r="CB40" s="13"/>
      <c r="CC40" s="13"/>
      <c r="CD40" s="13"/>
      <c r="CE40" s="13"/>
      <c r="CF40" s="13"/>
      <c r="CG40" s="13"/>
      <c r="CH40" s="13"/>
      <c r="CI40" s="13"/>
      <c r="CJ40" s="13"/>
      <c r="CK40" s="13"/>
      <c r="CL40" s="13"/>
      <c r="CM40" s="13"/>
      <c r="CN40" s="13"/>
      <c r="CO40" s="13"/>
      <c r="CP40" s="13"/>
      <c r="CQ40" s="13"/>
      <c r="CR40" s="13"/>
      <c r="CS40" s="13"/>
      <c r="CT40" s="13"/>
      <c r="CU40" s="13"/>
      <c r="CV40" s="13"/>
      <c r="CW40" s="13"/>
      <c r="CX40" s="13"/>
      <c r="CY40" s="13"/>
      <c r="CZ40" s="13"/>
      <c r="DA40" s="13"/>
      <c r="DB40" s="13"/>
      <c r="DC40" s="13"/>
      <c r="DD40" s="13"/>
      <c r="DE40" s="13"/>
      <c r="DF40" s="13"/>
      <c r="DG40" s="13"/>
      <c r="DH40" s="13"/>
      <c r="DI40" s="13"/>
      <c r="DJ40" s="13"/>
      <c r="DK40" s="13"/>
      <c r="DL40" s="13"/>
      <c r="DM40" s="13"/>
      <c r="DN40" s="13"/>
      <c r="DO40" s="13"/>
      <c r="DP40" s="13"/>
      <c r="DQ40" s="13"/>
      <c r="DR40" s="13"/>
      <c r="DS40" s="13"/>
      <c r="DT40" s="13"/>
    </row>
    <row r="41" spans="1:262" s="18" customFormat="1" ht="13" customHeight="1">
      <c r="A41" s="16"/>
      <c r="B41" s="10"/>
      <c r="C41" s="17"/>
      <c r="D41" s="70"/>
      <c r="DU41" s="3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26"/>
      <c r="GQ41" s="26"/>
      <c r="GR41" s="26"/>
      <c r="GS41" s="26"/>
      <c r="GT41" s="26"/>
      <c r="GU41" s="26"/>
      <c r="GV41" s="26"/>
      <c r="GW41" s="26"/>
      <c r="GX41" s="26"/>
      <c r="GY41" s="26"/>
      <c r="GZ41" s="26"/>
      <c r="HA41" s="26"/>
      <c r="HB41" s="26"/>
      <c r="HC41" s="26"/>
      <c r="HD41" s="26"/>
      <c r="HE41" s="26"/>
      <c r="HF41" s="26"/>
      <c r="HG41" s="26"/>
      <c r="HH41" s="26"/>
      <c r="HI41" s="26"/>
      <c r="HJ41" s="26"/>
      <c r="HK41" s="26"/>
      <c r="HL41" s="26"/>
      <c r="HM41" s="26"/>
      <c r="HN41" s="26"/>
      <c r="HO41" s="26"/>
      <c r="HP41" s="26"/>
      <c r="HQ41" s="26"/>
      <c r="HR41" s="26"/>
      <c r="HS41" s="26"/>
      <c r="HT41" s="26"/>
      <c r="HU41" s="26"/>
      <c r="HV41" s="26"/>
      <c r="HW41" s="26"/>
      <c r="HX41" s="26"/>
      <c r="HY41" s="26"/>
      <c r="HZ41" s="26"/>
      <c r="IA41" s="26"/>
      <c r="IB41" s="26"/>
      <c r="IC41" s="26"/>
      <c r="ID41" s="26"/>
      <c r="IE41" s="26"/>
      <c r="IF41" s="26"/>
      <c r="IG41" s="26"/>
      <c r="IH41" s="26"/>
      <c r="II41" s="26"/>
      <c r="IJ41" s="26"/>
      <c r="IK41" s="26"/>
      <c r="IL41" s="26"/>
      <c r="IM41" s="26"/>
      <c r="IN41" s="26"/>
      <c r="IO41" s="26"/>
      <c r="IP41" s="26"/>
      <c r="IQ41" s="26"/>
      <c r="IR41" s="26"/>
      <c r="IS41" s="26"/>
      <c r="IT41" s="26"/>
      <c r="IU41" s="26"/>
      <c r="IV41" s="26"/>
      <c r="IW41" s="26"/>
      <c r="IX41" s="26"/>
      <c r="IY41" s="26"/>
      <c r="IZ41" s="26"/>
      <c r="JA41" s="26"/>
      <c r="JB41" s="33"/>
    </row>
    <row r="42" spans="1:262" s="19" customFormat="1" ht="29" customHeight="1">
      <c r="A42" s="147" t="s">
        <v>120</v>
      </c>
      <c r="B42" s="148"/>
      <c r="C42" s="148"/>
      <c r="D42" s="152"/>
      <c r="DU42" s="37"/>
      <c r="DV42" s="35"/>
      <c r="DW42" s="35"/>
      <c r="DX42" s="35"/>
      <c r="DY42" s="35"/>
      <c r="DZ42" s="35"/>
      <c r="EA42" s="35"/>
      <c r="EB42" s="35"/>
      <c r="EC42" s="35"/>
      <c r="ED42" s="35"/>
      <c r="EE42" s="35"/>
      <c r="EF42" s="35"/>
      <c r="EG42" s="35"/>
      <c r="EH42" s="35"/>
      <c r="EI42" s="35"/>
      <c r="EJ42" s="35"/>
      <c r="EK42" s="35"/>
      <c r="EL42" s="35"/>
      <c r="EM42" s="35"/>
      <c r="EN42" s="35"/>
      <c r="EO42" s="35"/>
      <c r="EP42" s="35"/>
      <c r="EQ42" s="35"/>
      <c r="ER42" s="35"/>
      <c r="ES42" s="35"/>
      <c r="ET42" s="35"/>
      <c r="EU42" s="35"/>
      <c r="EV42" s="35"/>
      <c r="EW42" s="35"/>
      <c r="EX42" s="35"/>
      <c r="EY42" s="35"/>
      <c r="EZ42" s="35"/>
      <c r="FA42" s="35"/>
      <c r="FB42" s="35"/>
      <c r="FC42" s="35"/>
      <c r="FD42" s="35"/>
      <c r="FE42" s="35"/>
      <c r="FF42" s="35"/>
      <c r="FG42" s="35"/>
      <c r="FH42" s="35"/>
      <c r="FI42" s="35"/>
      <c r="FJ42" s="35"/>
      <c r="FK42" s="35"/>
      <c r="FL42" s="35"/>
      <c r="FM42" s="35"/>
      <c r="FN42" s="35"/>
      <c r="FO42" s="35"/>
      <c r="FP42" s="35"/>
      <c r="FQ42" s="35"/>
      <c r="FR42" s="35"/>
      <c r="FS42" s="35"/>
      <c r="FT42" s="35"/>
      <c r="FU42" s="35"/>
      <c r="FV42" s="35"/>
      <c r="FW42" s="35"/>
      <c r="FX42" s="35"/>
      <c r="FY42" s="35"/>
      <c r="FZ42" s="35"/>
      <c r="GA42" s="35"/>
      <c r="GB42" s="35"/>
      <c r="GC42" s="35"/>
      <c r="GD42" s="35"/>
      <c r="GE42" s="35"/>
      <c r="GF42" s="35"/>
      <c r="GG42" s="35"/>
      <c r="GH42" s="35"/>
      <c r="GI42" s="35"/>
      <c r="GJ42" s="35"/>
      <c r="GK42" s="35"/>
      <c r="GL42" s="35"/>
      <c r="GM42" s="35"/>
      <c r="GN42" s="35"/>
      <c r="GO42" s="35"/>
      <c r="GP42" s="35"/>
      <c r="GQ42" s="35"/>
      <c r="GR42" s="35"/>
      <c r="GS42" s="35"/>
      <c r="GT42" s="35"/>
      <c r="GU42" s="35"/>
      <c r="GV42" s="35"/>
      <c r="GW42" s="35"/>
      <c r="GX42" s="35"/>
      <c r="GY42" s="35"/>
      <c r="GZ42" s="35"/>
      <c r="HA42" s="35"/>
      <c r="HB42" s="35"/>
      <c r="HC42" s="35"/>
      <c r="HD42" s="35"/>
      <c r="HE42" s="35"/>
      <c r="HF42" s="35"/>
      <c r="HG42" s="35"/>
      <c r="HH42" s="35"/>
      <c r="HI42" s="35"/>
      <c r="HJ42" s="35"/>
      <c r="HK42" s="35"/>
      <c r="HL42" s="35"/>
      <c r="HM42" s="35"/>
      <c r="HN42" s="35"/>
      <c r="HO42" s="35"/>
      <c r="HP42" s="35"/>
      <c r="HQ42" s="35"/>
      <c r="HR42" s="35"/>
      <c r="HS42" s="35"/>
      <c r="HT42" s="35"/>
      <c r="HU42" s="35"/>
      <c r="HV42" s="35"/>
      <c r="HW42" s="35"/>
      <c r="HX42" s="35"/>
      <c r="HY42" s="35"/>
      <c r="HZ42" s="35"/>
      <c r="IA42" s="35"/>
      <c r="IB42" s="35"/>
      <c r="IC42" s="35"/>
      <c r="ID42" s="35"/>
      <c r="IE42" s="35"/>
      <c r="IF42" s="35"/>
      <c r="IG42" s="35"/>
      <c r="IH42" s="35"/>
      <c r="II42" s="35"/>
      <c r="IJ42" s="35"/>
      <c r="IK42" s="35"/>
      <c r="IL42" s="35"/>
      <c r="IM42" s="35"/>
      <c r="IN42" s="35"/>
      <c r="IO42" s="35"/>
      <c r="IP42" s="35"/>
      <c r="IQ42" s="35"/>
      <c r="IR42" s="35"/>
      <c r="IS42" s="35"/>
      <c r="IT42" s="35"/>
      <c r="IU42" s="35"/>
      <c r="IV42" s="35"/>
      <c r="IW42" s="35"/>
      <c r="IX42" s="35"/>
      <c r="IY42" s="35"/>
      <c r="IZ42" s="35"/>
      <c r="JA42" s="35"/>
      <c r="JB42" s="31"/>
    </row>
    <row r="43" spans="1:262" ht="67" customHeight="1">
      <c r="A43" s="144" t="s">
        <v>76</v>
      </c>
      <c r="B43" s="11" t="s">
        <v>66</v>
      </c>
      <c r="C43" s="8" t="s">
        <v>234</v>
      </c>
      <c r="D43" s="42" t="s">
        <v>187</v>
      </c>
      <c r="AN43" s="13"/>
      <c r="AO43" s="13"/>
      <c r="AP43" s="13"/>
      <c r="AQ43" s="13"/>
      <c r="AR43" s="13"/>
      <c r="AS43" s="13"/>
      <c r="AT43" s="13"/>
      <c r="AU43" s="13"/>
      <c r="AV43" s="13"/>
      <c r="AW43" s="13"/>
      <c r="AX43" s="13"/>
      <c r="AY43" s="13"/>
      <c r="AZ43" s="13"/>
      <c r="BA43" s="13"/>
      <c r="BB43" s="13"/>
      <c r="BC43" s="13"/>
      <c r="BD43" s="13"/>
      <c r="BE43" s="13"/>
      <c r="BF43" s="13"/>
      <c r="BG43" s="13"/>
      <c r="BH43" s="13"/>
      <c r="BI43" s="13"/>
      <c r="BJ43" s="13"/>
      <c r="BK43" s="13"/>
      <c r="BL43" s="13"/>
      <c r="BM43" s="13"/>
      <c r="BN43" s="13"/>
      <c r="BO43" s="13"/>
      <c r="BP43" s="13"/>
      <c r="BQ43" s="13"/>
      <c r="BR43" s="13"/>
      <c r="BS43" s="13"/>
      <c r="BT43" s="13"/>
      <c r="BU43" s="13"/>
      <c r="BV43" s="13"/>
      <c r="BW43" s="13"/>
      <c r="BX43" s="13"/>
      <c r="BY43" s="13"/>
      <c r="BZ43" s="13"/>
      <c r="CA43" s="13"/>
      <c r="CB43" s="13"/>
      <c r="CC43" s="13"/>
      <c r="CD43" s="13"/>
      <c r="CE43" s="13"/>
      <c r="CF43" s="13"/>
      <c r="CG43" s="13"/>
      <c r="CH43" s="13"/>
      <c r="CI43" s="13"/>
      <c r="CJ43" s="13"/>
      <c r="CK43" s="13"/>
      <c r="CL43" s="13"/>
      <c r="CM43" s="13"/>
      <c r="CN43" s="13"/>
      <c r="CO43" s="13"/>
      <c r="CP43" s="13"/>
      <c r="CQ43" s="13"/>
      <c r="CR43" s="13"/>
      <c r="CS43" s="13"/>
      <c r="CT43" s="13"/>
      <c r="CU43" s="13"/>
      <c r="CV43" s="13"/>
      <c r="CW43" s="13"/>
      <c r="CX43" s="13"/>
      <c r="CY43" s="13"/>
      <c r="CZ43" s="13"/>
      <c r="DA43" s="13"/>
      <c r="DB43" s="13"/>
      <c r="DC43" s="13"/>
      <c r="DD43" s="13"/>
      <c r="DE43" s="13"/>
      <c r="DF43" s="13"/>
      <c r="DG43" s="13"/>
      <c r="DH43" s="13"/>
      <c r="DI43" s="13"/>
      <c r="DJ43" s="13"/>
      <c r="DK43" s="13"/>
      <c r="DL43" s="13"/>
      <c r="DM43" s="13"/>
      <c r="DN43" s="13"/>
      <c r="DO43" s="13"/>
      <c r="DP43" s="13"/>
      <c r="DQ43" s="13"/>
      <c r="DR43" s="13"/>
      <c r="DS43" s="13"/>
      <c r="DT43" s="13"/>
    </row>
    <row r="44" spans="1:262" ht="96" customHeight="1">
      <c r="A44" s="145"/>
      <c r="B44" s="11" t="s">
        <v>67</v>
      </c>
      <c r="C44" s="8" t="s">
        <v>235</v>
      </c>
      <c r="D44" s="42" t="s">
        <v>128</v>
      </c>
      <c r="AN44" s="13"/>
      <c r="AO44" s="13"/>
      <c r="AP44" s="13"/>
      <c r="AQ44" s="13"/>
      <c r="AR44" s="13"/>
      <c r="AS44" s="13"/>
      <c r="AT44" s="13"/>
      <c r="AU44" s="13"/>
      <c r="AV44" s="13"/>
      <c r="AW44" s="13"/>
      <c r="AX44" s="13"/>
      <c r="AY44" s="13"/>
      <c r="AZ44" s="13"/>
      <c r="BA44" s="13"/>
      <c r="BB44" s="13"/>
      <c r="BC44" s="13"/>
      <c r="BD44" s="13"/>
      <c r="BE44" s="13"/>
      <c r="BF44" s="13"/>
      <c r="BG44" s="13"/>
      <c r="BH44" s="13"/>
      <c r="BI44" s="13"/>
      <c r="BJ44" s="13"/>
      <c r="BK44" s="13"/>
      <c r="BL44" s="13"/>
      <c r="BM44" s="13"/>
      <c r="BN44" s="13"/>
      <c r="BO44" s="13"/>
      <c r="BP44" s="13"/>
      <c r="BQ44" s="13"/>
      <c r="BR44" s="13"/>
      <c r="BS44" s="13"/>
      <c r="BT44" s="13"/>
      <c r="BU44" s="13"/>
      <c r="BV44" s="13"/>
      <c r="BW44" s="13"/>
      <c r="BX44" s="13"/>
      <c r="BY44" s="13"/>
      <c r="BZ44" s="13"/>
      <c r="CA44" s="13"/>
      <c r="CB44" s="13"/>
      <c r="CC44" s="13"/>
      <c r="CD44" s="13"/>
      <c r="CE44" s="13"/>
      <c r="CF44" s="13"/>
      <c r="CG44" s="13"/>
      <c r="CH44" s="13"/>
      <c r="CI44" s="13"/>
      <c r="CJ44" s="13"/>
      <c r="CK44" s="13"/>
      <c r="CL44" s="13"/>
      <c r="CM44" s="13"/>
      <c r="CN44" s="13"/>
      <c r="CO44" s="13"/>
      <c r="CP44" s="13"/>
      <c r="CQ44" s="13"/>
      <c r="CR44" s="13"/>
      <c r="CS44" s="13"/>
      <c r="CT44" s="13"/>
      <c r="CU44" s="13"/>
      <c r="CV44" s="13"/>
      <c r="CW44" s="13"/>
      <c r="CX44" s="13"/>
      <c r="CY44" s="13"/>
      <c r="CZ44" s="13"/>
      <c r="DA44" s="13"/>
      <c r="DB44" s="13"/>
      <c r="DC44" s="13"/>
      <c r="DD44" s="13"/>
      <c r="DE44" s="13"/>
      <c r="DF44" s="13"/>
      <c r="DG44" s="13"/>
      <c r="DH44" s="13"/>
      <c r="DI44" s="13"/>
      <c r="DJ44" s="13"/>
      <c r="DK44" s="13"/>
      <c r="DL44" s="13"/>
      <c r="DM44" s="13"/>
      <c r="DN44" s="13"/>
      <c r="DO44" s="13"/>
      <c r="DP44" s="13"/>
      <c r="DQ44" s="13"/>
      <c r="DR44" s="13"/>
      <c r="DS44" s="13"/>
      <c r="DT44" s="13"/>
    </row>
    <row r="45" spans="1:262" ht="60" customHeight="1">
      <c r="A45" s="145"/>
      <c r="B45" s="11" t="s">
        <v>68</v>
      </c>
      <c r="C45" s="8" t="s">
        <v>233</v>
      </c>
      <c r="D45" s="42" t="s">
        <v>132</v>
      </c>
      <c r="AN45" s="13"/>
      <c r="AO45" s="13"/>
      <c r="AP45" s="13"/>
      <c r="AQ45" s="13"/>
      <c r="AR45" s="13"/>
      <c r="AS45" s="13"/>
      <c r="AT45" s="13"/>
      <c r="AU45" s="13"/>
      <c r="AV45" s="13"/>
      <c r="AW45" s="13"/>
      <c r="AX45" s="13"/>
      <c r="AY45" s="13"/>
      <c r="AZ45" s="13"/>
      <c r="BA45" s="13"/>
      <c r="BB45" s="13"/>
      <c r="BC45" s="13"/>
      <c r="BD45" s="13"/>
      <c r="BE45" s="13"/>
      <c r="BF45" s="13"/>
      <c r="BG45" s="13"/>
      <c r="BH45" s="13"/>
      <c r="BI45" s="13"/>
      <c r="BJ45" s="13"/>
      <c r="BK45" s="13"/>
      <c r="BL45" s="13"/>
      <c r="BM45" s="13"/>
      <c r="BN45" s="13"/>
      <c r="BO45" s="13"/>
      <c r="BP45" s="13"/>
      <c r="BQ45" s="13"/>
      <c r="BR45" s="13"/>
      <c r="BS45" s="13"/>
      <c r="BT45" s="13"/>
      <c r="BU45" s="13"/>
      <c r="BV45" s="13"/>
      <c r="BW45" s="13"/>
      <c r="BX45" s="13"/>
      <c r="BY45" s="13"/>
      <c r="BZ45" s="13"/>
      <c r="CA45" s="13"/>
      <c r="CB45" s="13"/>
      <c r="CC45" s="13"/>
      <c r="CD45" s="13"/>
      <c r="CE45" s="13"/>
      <c r="CF45" s="13"/>
      <c r="CG45" s="13"/>
      <c r="CH45" s="13"/>
      <c r="CI45" s="13"/>
      <c r="CJ45" s="13"/>
      <c r="CK45" s="13"/>
      <c r="CL45" s="13"/>
      <c r="CM45" s="13"/>
      <c r="CN45" s="13"/>
      <c r="CO45" s="13"/>
      <c r="CP45" s="13"/>
      <c r="CQ45" s="13"/>
      <c r="CR45" s="13"/>
      <c r="CS45" s="13"/>
      <c r="CT45" s="13"/>
      <c r="CU45" s="13"/>
      <c r="CV45" s="13"/>
      <c r="CW45" s="13"/>
      <c r="CX45" s="13"/>
      <c r="CY45" s="13"/>
      <c r="CZ45" s="13"/>
      <c r="DA45" s="13"/>
      <c r="DB45" s="13"/>
      <c r="DC45" s="13"/>
      <c r="DD45" s="13"/>
      <c r="DE45" s="13"/>
      <c r="DF45" s="13"/>
      <c r="DG45" s="13"/>
      <c r="DH45" s="13"/>
      <c r="DI45" s="13"/>
      <c r="DJ45" s="13"/>
      <c r="DK45" s="13"/>
      <c r="DL45" s="13"/>
      <c r="DM45" s="13"/>
      <c r="DN45" s="13"/>
      <c r="DO45" s="13"/>
      <c r="DP45" s="13"/>
      <c r="DQ45" s="13"/>
      <c r="DR45" s="13"/>
      <c r="DS45" s="13"/>
      <c r="DT45" s="13"/>
    </row>
    <row r="46" spans="1:262" ht="121" customHeight="1">
      <c r="A46" s="145"/>
      <c r="B46" s="11" t="s">
        <v>69</v>
      </c>
      <c r="C46" s="8" t="s">
        <v>232</v>
      </c>
      <c r="D46" s="42" t="s">
        <v>133</v>
      </c>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3"/>
      <c r="CG46" s="13"/>
      <c r="CH46" s="13"/>
      <c r="CI46" s="13"/>
      <c r="CJ46" s="13"/>
      <c r="CK46" s="13"/>
      <c r="CL46" s="13"/>
      <c r="CM46" s="13"/>
      <c r="CN46" s="13"/>
      <c r="CO46" s="13"/>
      <c r="CP46" s="13"/>
      <c r="CQ46" s="13"/>
      <c r="CR46" s="13"/>
      <c r="CS46" s="13"/>
      <c r="CT46" s="13"/>
      <c r="CU46" s="13"/>
      <c r="CV46" s="13"/>
      <c r="CW46" s="13"/>
      <c r="CX46" s="13"/>
      <c r="CY46" s="13"/>
      <c r="CZ46" s="13"/>
      <c r="DA46" s="13"/>
      <c r="DB46" s="13"/>
      <c r="DC46" s="13"/>
      <c r="DD46" s="13"/>
      <c r="DE46" s="13"/>
      <c r="DF46" s="13"/>
      <c r="DG46" s="13"/>
      <c r="DH46" s="13"/>
      <c r="DI46" s="13"/>
      <c r="DJ46" s="13"/>
      <c r="DK46" s="13"/>
      <c r="DL46" s="13"/>
      <c r="DM46" s="13"/>
      <c r="DN46" s="13"/>
      <c r="DO46" s="13"/>
      <c r="DP46" s="13"/>
      <c r="DQ46" s="13"/>
      <c r="DR46" s="13"/>
      <c r="DS46" s="13"/>
      <c r="DT46" s="13"/>
    </row>
    <row r="47" spans="1:262" ht="60" customHeight="1">
      <c r="A47" s="145"/>
      <c r="B47" s="11" t="s">
        <v>70</v>
      </c>
      <c r="C47" s="8" t="s">
        <v>231</v>
      </c>
      <c r="D47" s="134" t="s">
        <v>134</v>
      </c>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c r="BR47" s="13"/>
      <c r="BS47" s="13"/>
      <c r="BT47" s="13"/>
      <c r="BU47" s="13"/>
      <c r="BV47" s="13"/>
      <c r="BW47" s="13"/>
      <c r="BX47" s="13"/>
      <c r="BY47" s="13"/>
      <c r="BZ47" s="13"/>
      <c r="CA47" s="13"/>
      <c r="CB47" s="13"/>
      <c r="CC47" s="13"/>
      <c r="CD47" s="13"/>
      <c r="CE47" s="13"/>
      <c r="CF47" s="13"/>
      <c r="CG47" s="13"/>
      <c r="CH47" s="13"/>
      <c r="CI47" s="13"/>
      <c r="CJ47" s="13"/>
      <c r="CK47" s="13"/>
      <c r="CL47" s="13"/>
      <c r="CM47" s="13"/>
      <c r="CN47" s="13"/>
      <c r="CO47" s="13"/>
      <c r="CP47" s="13"/>
      <c r="CQ47" s="13"/>
      <c r="CR47" s="13"/>
      <c r="CS47" s="13"/>
      <c r="CT47" s="13"/>
      <c r="CU47" s="13"/>
      <c r="CV47" s="13"/>
      <c r="CW47" s="13"/>
      <c r="CX47" s="13"/>
      <c r="CY47" s="13"/>
      <c r="CZ47" s="13"/>
      <c r="DA47" s="13"/>
      <c r="DB47" s="13"/>
      <c r="DC47" s="13"/>
      <c r="DD47" s="13"/>
      <c r="DE47" s="13"/>
      <c r="DF47" s="13"/>
      <c r="DG47" s="13"/>
      <c r="DH47" s="13"/>
      <c r="DI47" s="13"/>
      <c r="DJ47" s="13"/>
      <c r="DK47" s="13"/>
      <c r="DL47" s="13"/>
      <c r="DM47" s="13"/>
      <c r="DN47" s="13"/>
      <c r="DO47" s="13"/>
      <c r="DP47" s="13"/>
      <c r="DQ47" s="13"/>
      <c r="DR47" s="13"/>
      <c r="DS47" s="13"/>
      <c r="DT47" s="13"/>
    </row>
    <row r="48" spans="1:262" ht="79" customHeight="1">
      <c r="A48" s="145"/>
      <c r="B48" s="11" t="s">
        <v>236</v>
      </c>
      <c r="C48" s="8" t="s">
        <v>238</v>
      </c>
      <c r="D48" s="42" t="s">
        <v>135</v>
      </c>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c r="BR48" s="13"/>
      <c r="BS48" s="13"/>
      <c r="BT48" s="13"/>
      <c r="BU48" s="13"/>
      <c r="BV48" s="13"/>
      <c r="BW48" s="13"/>
      <c r="BX48" s="13"/>
      <c r="BY48" s="13"/>
      <c r="BZ48" s="13"/>
      <c r="CA48" s="13"/>
      <c r="CB48" s="13"/>
      <c r="CC48" s="13"/>
      <c r="CD48" s="13"/>
      <c r="CE48" s="13"/>
      <c r="CF48" s="13"/>
      <c r="CG48" s="13"/>
      <c r="CH48" s="13"/>
      <c r="CI48" s="13"/>
      <c r="CJ48" s="13"/>
      <c r="CK48" s="13"/>
      <c r="CL48" s="13"/>
      <c r="CM48" s="13"/>
      <c r="CN48" s="13"/>
      <c r="CO48" s="13"/>
      <c r="CP48" s="13"/>
      <c r="CQ48" s="13"/>
      <c r="CR48" s="13"/>
      <c r="CS48" s="13"/>
      <c r="CT48" s="13"/>
      <c r="CU48" s="13"/>
      <c r="CV48" s="13"/>
      <c r="CW48" s="13"/>
      <c r="CX48" s="13"/>
      <c r="CY48" s="13"/>
      <c r="CZ48" s="13"/>
      <c r="DA48" s="13"/>
      <c r="DB48" s="13"/>
      <c r="DC48" s="13"/>
      <c r="DD48" s="13"/>
      <c r="DE48" s="13"/>
      <c r="DF48" s="13"/>
      <c r="DG48" s="13"/>
      <c r="DH48" s="13"/>
      <c r="DI48" s="13"/>
      <c r="DJ48" s="13"/>
      <c r="DK48" s="13"/>
      <c r="DL48" s="13"/>
      <c r="DM48" s="13"/>
      <c r="DN48" s="13"/>
      <c r="DO48" s="13"/>
      <c r="DP48" s="13"/>
      <c r="DQ48" s="13"/>
      <c r="DR48" s="13"/>
      <c r="DS48" s="13"/>
      <c r="DT48" s="13"/>
    </row>
    <row r="49" spans="1:262" ht="80" customHeight="1">
      <c r="A49" s="145"/>
      <c r="B49" s="11" t="s">
        <v>71</v>
      </c>
      <c r="C49" s="8" t="s">
        <v>237</v>
      </c>
      <c r="D49" s="42" t="s">
        <v>136</v>
      </c>
      <c r="AN49" s="13"/>
      <c r="AO49" s="13"/>
      <c r="AP49" s="13"/>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c r="BR49" s="13"/>
      <c r="BS49" s="13"/>
      <c r="BT49" s="13"/>
      <c r="BU49" s="13"/>
      <c r="BV49" s="13"/>
      <c r="BW49" s="13"/>
      <c r="BX49" s="13"/>
      <c r="BY49" s="13"/>
      <c r="BZ49" s="13"/>
      <c r="CA49" s="13"/>
      <c r="CB49" s="13"/>
      <c r="CC49" s="13"/>
      <c r="CD49" s="13"/>
      <c r="CE49" s="13"/>
      <c r="CF49" s="13"/>
      <c r="CG49" s="13"/>
      <c r="CH49" s="13"/>
      <c r="CI49" s="13"/>
      <c r="CJ49" s="13"/>
      <c r="CK49" s="13"/>
      <c r="CL49" s="13"/>
      <c r="CM49" s="13"/>
      <c r="CN49" s="13"/>
      <c r="CO49" s="13"/>
      <c r="CP49" s="13"/>
      <c r="CQ49" s="13"/>
      <c r="CR49" s="13"/>
      <c r="CS49" s="13"/>
      <c r="CT49" s="13"/>
      <c r="CU49" s="13"/>
      <c r="CV49" s="13"/>
      <c r="CW49" s="13"/>
      <c r="CX49" s="13"/>
      <c r="CY49" s="13"/>
      <c r="CZ49" s="13"/>
      <c r="DA49" s="13"/>
      <c r="DB49" s="13"/>
      <c r="DC49" s="13"/>
      <c r="DD49" s="13"/>
      <c r="DE49" s="13"/>
      <c r="DF49" s="13"/>
      <c r="DG49" s="13"/>
      <c r="DH49" s="13"/>
      <c r="DI49" s="13"/>
      <c r="DJ49" s="13"/>
      <c r="DK49" s="13"/>
      <c r="DL49" s="13"/>
      <c r="DM49" s="13"/>
      <c r="DN49" s="13"/>
      <c r="DO49" s="13"/>
      <c r="DP49" s="13"/>
      <c r="DQ49" s="13"/>
      <c r="DR49" s="13"/>
      <c r="DS49" s="13"/>
      <c r="DT49" s="13"/>
    </row>
    <row r="50" spans="1:262" ht="60" customHeight="1">
      <c r="A50" s="145"/>
      <c r="B50" s="11" t="s">
        <v>72</v>
      </c>
      <c r="C50" s="8" t="s">
        <v>239</v>
      </c>
      <c r="D50" s="42" t="s">
        <v>137</v>
      </c>
      <c r="AN50" s="13"/>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c r="BS50" s="13"/>
      <c r="BT50" s="13"/>
      <c r="BU50" s="13"/>
      <c r="BV50" s="13"/>
      <c r="BW50" s="13"/>
      <c r="BX50" s="13"/>
      <c r="BY50" s="13"/>
      <c r="BZ50" s="13"/>
      <c r="CA50" s="13"/>
      <c r="CB50" s="13"/>
      <c r="CC50" s="13"/>
      <c r="CD50" s="13"/>
      <c r="CE50" s="13"/>
      <c r="CF50" s="13"/>
      <c r="CG50" s="13"/>
      <c r="CH50" s="13"/>
      <c r="CI50" s="13"/>
      <c r="CJ50" s="13"/>
      <c r="CK50" s="13"/>
      <c r="CL50" s="13"/>
      <c r="CM50" s="13"/>
      <c r="CN50" s="13"/>
      <c r="CO50" s="13"/>
      <c r="CP50" s="13"/>
      <c r="CQ50" s="13"/>
      <c r="CR50" s="13"/>
      <c r="CS50" s="13"/>
      <c r="CT50" s="13"/>
      <c r="CU50" s="13"/>
      <c r="CV50" s="13"/>
      <c r="CW50" s="13"/>
      <c r="CX50" s="13"/>
      <c r="CY50" s="13"/>
      <c r="CZ50" s="13"/>
      <c r="DA50" s="13"/>
      <c r="DB50" s="13"/>
      <c r="DC50" s="13"/>
      <c r="DD50" s="13"/>
      <c r="DE50" s="13"/>
      <c r="DF50" s="13"/>
      <c r="DG50" s="13"/>
      <c r="DH50" s="13"/>
      <c r="DI50" s="13"/>
      <c r="DJ50" s="13"/>
      <c r="DK50" s="13"/>
      <c r="DL50" s="13"/>
      <c r="DM50" s="13"/>
      <c r="DN50" s="13"/>
      <c r="DO50" s="13"/>
      <c r="DP50" s="13"/>
      <c r="DQ50" s="13"/>
      <c r="DR50" s="13"/>
      <c r="DS50" s="13"/>
      <c r="DT50" s="13"/>
    </row>
    <row r="51" spans="1:262" ht="66" customHeight="1">
      <c r="A51" s="145"/>
      <c r="B51" s="11" t="s">
        <v>242</v>
      </c>
      <c r="C51" s="8" t="s">
        <v>241</v>
      </c>
      <c r="D51" s="42" t="s">
        <v>138</v>
      </c>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c r="BX51" s="13"/>
      <c r="BY51" s="13"/>
      <c r="BZ51" s="13"/>
      <c r="CA51" s="13"/>
      <c r="CB51" s="13"/>
      <c r="CC51" s="13"/>
      <c r="CD51" s="13"/>
      <c r="CE51" s="13"/>
      <c r="CF51" s="13"/>
      <c r="CG51" s="13"/>
      <c r="CH51" s="13"/>
      <c r="CI51" s="13"/>
      <c r="CJ51" s="13"/>
      <c r="CK51" s="13"/>
      <c r="CL51" s="13"/>
      <c r="CM51" s="13"/>
      <c r="CN51" s="13"/>
      <c r="CO51" s="13"/>
      <c r="CP51" s="13"/>
      <c r="CQ51" s="13"/>
      <c r="CR51" s="13"/>
      <c r="CS51" s="13"/>
      <c r="CT51" s="13"/>
      <c r="CU51" s="13"/>
      <c r="CV51" s="13"/>
      <c r="CW51" s="13"/>
      <c r="CX51" s="13"/>
      <c r="CY51" s="13"/>
      <c r="CZ51" s="13"/>
      <c r="DA51" s="13"/>
      <c r="DB51" s="13"/>
      <c r="DC51" s="13"/>
      <c r="DD51" s="13"/>
      <c r="DE51" s="13"/>
      <c r="DF51" s="13"/>
      <c r="DG51" s="13"/>
      <c r="DH51" s="13"/>
      <c r="DI51" s="13"/>
      <c r="DJ51" s="13"/>
      <c r="DK51" s="13"/>
      <c r="DL51" s="13"/>
      <c r="DM51" s="13"/>
      <c r="DN51" s="13"/>
      <c r="DO51" s="13"/>
      <c r="DP51" s="13"/>
      <c r="DQ51" s="13"/>
      <c r="DR51" s="13"/>
      <c r="DS51" s="13"/>
      <c r="DT51" s="13"/>
    </row>
    <row r="52" spans="1:262" ht="60" customHeight="1">
      <c r="A52" s="145"/>
      <c r="B52" s="11" t="s">
        <v>73</v>
      </c>
      <c r="C52" s="8" t="s">
        <v>240</v>
      </c>
      <c r="D52" s="42" t="s">
        <v>129</v>
      </c>
      <c r="AN52" s="13"/>
      <c r="AO52" s="13"/>
      <c r="AP52" s="13"/>
      <c r="AQ52" s="13"/>
      <c r="AR52" s="13"/>
      <c r="AS52" s="13"/>
      <c r="AT52" s="13"/>
      <c r="AU52" s="13"/>
      <c r="AV52" s="13"/>
      <c r="AW52" s="13"/>
      <c r="AX52" s="13"/>
      <c r="AY52" s="13"/>
      <c r="AZ52" s="13"/>
      <c r="BA52" s="13"/>
      <c r="BB52" s="13"/>
      <c r="BC52" s="13"/>
      <c r="BD52" s="13"/>
      <c r="BE52" s="13"/>
      <c r="BF52" s="13"/>
      <c r="BG52" s="13"/>
      <c r="BH52" s="13"/>
      <c r="BI52" s="13"/>
      <c r="BJ52" s="13"/>
      <c r="BK52" s="13"/>
      <c r="BL52" s="13"/>
      <c r="BM52" s="13"/>
      <c r="BN52" s="13"/>
      <c r="BO52" s="13"/>
      <c r="BP52" s="13"/>
      <c r="BQ52" s="13"/>
      <c r="BR52" s="13"/>
      <c r="BS52" s="13"/>
      <c r="BT52" s="13"/>
      <c r="BU52" s="13"/>
      <c r="BV52" s="13"/>
      <c r="BW52" s="13"/>
      <c r="BX52" s="13"/>
      <c r="BY52" s="13"/>
      <c r="BZ52" s="13"/>
      <c r="CA52" s="13"/>
      <c r="CB52" s="13"/>
      <c r="CC52" s="13"/>
      <c r="CD52" s="13"/>
      <c r="CE52" s="13"/>
      <c r="CF52" s="13"/>
      <c r="CG52" s="13"/>
      <c r="CH52" s="13"/>
      <c r="CI52" s="13"/>
      <c r="CJ52" s="13"/>
      <c r="CK52" s="13"/>
      <c r="CL52" s="13"/>
      <c r="CM52" s="13"/>
      <c r="CN52" s="13"/>
      <c r="CO52" s="13"/>
      <c r="CP52" s="13"/>
      <c r="CQ52" s="13"/>
      <c r="CR52" s="13"/>
      <c r="CS52" s="13"/>
      <c r="CT52" s="13"/>
      <c r="CU52" s="13"/>
      <c r="CV52" s="13"/>
      <c r="CW52" s="13"/>
      <c r="CX52" s="13"/>
      <c r="CY52" s="13"/>
      <c r="CZ52" s="13"/>
      <c r="DA52" s="13"/>
      <c r="DB52" s="13"/>
      <c r="DC52" s="13"/>
      <c r="DD52" s="13"/>
      <c r="DE52" s="13"/>
      <c r="DF52" s="13"/>
      <c r="DG52" s="13"/>
      <c r="DH52" s="13"/>
      <c r="DI52" s="13"/>
      <c r="DJ52" s="13"/>
      <c r="DK52" s="13"/>
      <c r="DL52" s="13"/>
      <c r="DM52" s="13"/>
      <c r="DN52" s="13"/>
      <c r="DO52" s="13"/>
      <c r="DP52" s="13"/>
      <c r="DQ52" s="13"/>
      <c r="DR52" s="13"/>
      <c r="DS52" s="13"/>
      <c r="DT52" s="13"/>
    </row>
    <row r="53" spans="1:262" ht="69" customHeight="1">
      <c r="A53" s="145"/>
      <c r="B53" s="11" t="s">
        <v>74</v>
      </c>
      <c r="C53" s="8" t="s">
        <v>243</v>
      </c>
      <c r="D53" s="42" t="s">
        <v>130</v>
      </c>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c r="CD53" s="13"/>
      <c r="CE53" s="13"/>
      <c r="CF53" s="13"/>
      <c r="CG53" s="13"/>
      <c r="CH53" s="13"/>
      <c r="CI53" s="13"/>
      <c r="CJ53" s="13"/>
      <c r="CK53" s="13"/>
      <c r="CL53" s="13"/>
      <c r="CM53" s="13"/>
      <c r="CN53" s="13"/>
      <c r="CO53" s="13"/>
      <c r="CP53" s="13"/>
      <c r="CQ53" s="13"/>
      <c r="CR53" s="13"/>
      <c r="CS53" s="13"/>
      <c r="CT53" s="13"/>
      <c r="CU53" s="13"/>
      <c r="CV53" s="13"/>
      <c r="CW53" s="13"/>
      <c r="CX53" s="13"/>
      <c r="CY53" s="13"/>
      <c r="CZ53" s="13"/>
      <c r="DA53" s="13"/>
      <c r="DB53" s="13"/>
      <c r="DC53" s="13"/>
      <c r="DD53" s="13"/>
      <c r="DE53" s="13"/>
      <c r="DF53" s="13"/>
      <c r="DG53" s="13"/>
      <c r="DH53" s="13"/>
      <c r="DI53" s="13"/>
      <c r="DJ53" s="13"/>
      <c r="DK53" s="13"/>
      <c r="DL53" s="13"/>
      <c r="DM53" s="13"/>
      <c r="DN53" s="13"/>
      <c r="DO53" s="13"/>
      <c r="DP53" s="13"/>
      <c r="DQ53" s="13"/>
      <c r="DR53" s="13"/>
      <c r="DS53" s="13"/>
      <c r="DT53" s="13"/>
    </row>
    <row r="54" spans="1:262" ht="79" customHeight="1">
      <c r="A54" s="145"/>
      <c r="B54" s="11" t="s">
        <v>75</v>
      </c>
      <c r="C54" s="8" t="s">
        <v>244</v>
      </c>
      <c r="D54" s="42" t="s">
        <v>131</v>
      </c>
      <c r="AN54" s="13"/>
      <c r="AO54" s="13"/>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13"/>
      <c r="BS54" s="13"/>
      <c r="BT54" s="13"/>
      <c r="BU54" s="13"/>
      <c r="BV54" s="13"/>
      <c r="BW54" s="13"/>
      <c r="BX54" s="13"/>
      <c r="BY54" s="13"/>
      <c r="BZ54" s="13"/>
      <c r="CA54" s="13"/>
      <c r="CB54" s="13"/>
      <c r="CC54" s="13"/>
      <c r="CD54" s="13"/>
      <c r="CE54" s="13"/>
      <c r="CF54" s="13"/>
      <c r="CG54" s="13"/>
      <c r="CH54" s="13"/>
      <c r="CI54" s="13"/>
      <c r="CJ54" s="13"/>
      <c r="CK54" s="13"/>
      <c r="CL54" s="13"/>
      <c r="CM54" s="13"/>
      <c r="CN54" s="13"/>
      <c r="CO54" s="13"/>
      <c r="CP54" s="13"/>
      <c r="CQ54" s="13"/>
      <c r="CR54" s="13"/>
      <c r="CS54" s="13"/>
      <c r="CT54" s="13"/>
      <c r="CU54" s="13"/>
      <c r="CV54" s="13"/>
      <c r="CW54" s="13"/>
      <c r="CX54" s="13"/>
      <c r="CY54" s="13"/>
      <c r="CZ54" s="13"/>
      <c r="DA54" s="13"/>
      <c r="DB54" s="13"/>
      <c r="DC54" s="13"/>
      <c r="DD54" s="13"/>
      <c r="DE54" s="13"/>
      <c r="DF54" s="13"/>
      <c r="DG54" s="13"/>
      <c r="DH54" s="13"/>
      <c r="DI54" s="13"/>
      <c r="DJ54" s="13"/>
      <c r="DK54" s="13"/>
      <c r="DL54" s="13"/>
      <c r="DM54" s="13"/>
      <c r="DN54" s="13"/>
      <c r="DO54" s="13"/>
      <c r="DP54" s="13"/>
      <c r="DQ54" s="13"/>
      <c r="DR54" s="13"/>
      <c r="DS54" s="13"/>
      <c r="DT54" s="13"/>
    </row>
    <row r="55" spans="1:262" s="22" customFormat="1" ht="89" customHeight="1">
      <c r="A55" s="145"/>
      <c r="B55" s="11" t="s">
        <v>245</v>
      </c>
      <c r="C55" s="8" t="s">
        <v>246</v>
      </c>
      <c r="D55" s="42" t="s">
        <v>139</v>
      </c>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c r="BB55" s="13"/>
      <c r="BC55" s="13"/>
      <c r="BD55" s="13"/>
      <c r="BE55" s="13"/>
      <c r="BF55" s="13"/>
      <c r="BG55" s="13"/>
      <c r="BH55" s="13"/>
      <c r="BI55" s="13"/>
      <c r="BJ55" s="13"/>
      <c r="BK55" s="13"/>
      <c r="BL55" s="13"/>
      <c r="BM55" s="13"/>
      <c r="BN55" s="13"/>
      <c r="BO55" s="13"/>
      <c r="BP55" s="13"/>
      <c r="BQ55" s="13"/>
      <c r="BR55" s="13"/>
      <c r="BS55" s="13"/>
      <c r="BT55" s="13"/>
      <c r="BU55" s="13"/>
      <c r="BV55" s="13"/>
      <c r="BW55" s="13"/>
      <c r="BX55" s="13"/>
      <c r="BY55" s="13"/>
      <c r="BZ55" s="13"/>
      <c r="CA55" s="13"/>
      <c r="CB55" s="13"/>
      <c r="CC55" s="13"/>
      <c r="CD55" s="13"/>
      <c r="CE55" s="13"/>
      <c r="CF55" s="13"/>
      <c r="CG55" s="13"/>
      <c r="CH55" s="13"/>
      <c r="CI55" s="13"/>
      <c r="CJ55" s="13"/>
      <c r="CK55" s="13"/>
      <c r="CL55" s="13"/>
      <c r="CM55" s="13"/>
      <c r="CN55" s="13"/>
      <c r="CO55" s="13"/>
      <c r="CP55" s="13"/>
      <c r="CQ55" s="13"/>
      <c r="CR55" s="13"/>
      <c r="CS55" s="13"/>
      <c r="CT55" s="13"/>
      <c r="CU55" s="13"/>
      <c r="CV55" s="13"/>
      <c r="CW55" s="13"/>
      <c r="CX55" s="13"/>
      <c r="CY55" s="13"/>
      <c r="CZ55" s="13"/>
      <c r="DA55" s="13"/>
      <c r="DB55" s="13"/>
      <c r="DC55" s="13"/>
      <c r="DD55" s="13"/>
      <c r="DE55" s="13"/>
      <c r="DF55" s="13"/>
      <c r="DG55" s="13"/>
      <c r="DH55" s="13"/>
      <c r="DI55" s="13"/>
      <c r="DJ55" s="13"/>
      <c r="DK55" s="13"/>
      <c r="DL55" s="13"/>
      <c r="DM55" s="13"/>
      <c r="DN55" s="13"/>
      <c r="DO55" s="13"/>
      <c r="DP55" s="13"/>
      <c r="DQ55" s="13"/>
      <c r="DR55" s="13"/>
      <c r="DS55" s="13"/>
      <c r="DT55" s="13"/>
      <c r="DU55" s="36"/>
      <c r="DV55" s="26"/>
      <c r="DW55" s="26"/>
      <c r="DX55" s="26"/>
      <c r="DY55" s="26"/>
      <c r="DZ55" s="26"/>
      <c r="EA55" s="26"/>
      <c r="EB55" s="26"/>
      <c r="EC55" s="26"/>
      <c r="ED55" s="26"/>
      <c r="EE55" s="26"/>
      <c r="EF55" s="26"/>
      <c r="EG55" s="26"/>
      <c r="EH55" s="26"/>
      <c r="EI55" s="26"/>
      <c r="EJ55" s="26"/>
      <c r="EK55" s="26"/>
      <c r="EL55" s="26"/>
      <c r="EM55" s="26"/>
      <c r="EN55" s="26"/>
      <c r="EO55" s="26"/>
      <c r="EP55" s="26"/>
      <c r="EQ55" s="26"/>
      <c r="ER55" s="26"/>
      <c r="ES55" s="26"/>
      <c r="ET55" s="26"/>
      <c r="EU55" s="26"/>
      <c r="EV55" s="26"/>
      <c r="EW55" s="26"/>
      <c r="EX55" s="26"/>
      <c r="EY55" s="26"/>
      <c r="EZ55" s="26"/>
      <c r="FA55" s="26"/>
      <c r="FB55" s="26"/>
      <c r="FC55" s="26"/>
      <c r="FD55" s="26"/>
      <c r="FE55" s="26"/>
      <c r="FF55" s="26"/>
      <c r="FG55" s="26"/>
      <c r="FH55" s="26"/>
      <c r="FI55" s="26"/>
      <c r="FJ55" s="26"/>
      <c r="FK55" s="26"/>
      <c r="FL55" s="26"/>
      <c r="FM55" s="26"/>
      <c r="FN55" s="26"/>
      <c r="FO55" s="26"/>
      <c r="FP55" s="26"/>
      <c r="FQ55" s="26"/>
      <c r="FR55" s="26"/>
      <c r="FS55" s="26"/>
      <c r="FT55" s="26"/>
      <c r="FU55" s="26"/>
      <c r="FV55" s="26"/>
      <c r="FW55" s="26"/>
      <c r="FX55" s="26"/>
      <c r="FY55" s="26"/>
      <c r="FZ55" s="26"/>
      <c r="GA55" s="26"/>
      <c r="GB55" s="26"/>
      <c r="GC55" s="26"/>
      <c r="GD55" s="26"/>
      <c r="GE55" s="26"/>
      <c r="GF55" s="26"/>
      <c r="GG55" s="26"/>
      <c r="GH55" s="26"/>
      <c r="GI55" s="26"/>
      <c r="GJ55" s="26"/>
      <c r="GK55" s="26"/>
      <c r="GL55" s="26"/>
      <c r="GM55" s="26"/>
      <c r="GN55" s="26"/>
      <c r="GO55" s="26"/>
      <c r="GP55" s="26"/>
      <c r="GQ55" s="26"/>
      <c r="GR55" s="26"/>
      <c r="GS55" s="26"/>
      <c r="GT55" s="26"/>
      <c r="GU55" s="26"/>
      <c r="GV55" s="26"/>
      <c r="GW55" s="26"/>
      <c r="GX55" s="26"/>
      <c r="GY55" s="26"/>
      <c r="GZ55" s="26"/>
      <c r="HA55" s="26"/>
      <c r="HB55" s="26"/>
      <c r="HC55" s="26"/>
      <c r="HD55" s="26"/>
      <c r="HE55" s="26"/>
      <c r="HF55" s="26"/>
      <c r="HG55" s="26"/>
      <c r="HH55" s="26"/>
      <c r="HI55" s="26"/>
      <c r="HJ55" s="26"/>
      <c r="HK55" s="26"/>
      <c r="HL55" s="26"/>
      <c r="HM55" s="26"/>
      <c r="HN55" s="26"/>
      <c r="HO55" s="26"/>
      <c r="HP55" s="26"/>
      <c r="HQ55" s="26"/>
      <c r="HR55" s="26"/>
      <c r="HS55" s="26"/>
      <c r="HT55" s="26"/>
      <c r="HU55" s="26"/>
      <c r="HV55" s="26"/>
      <c r="HW55" s="26"/>
      <c r="HX55" s="26"/>
      <c r="HY55" s="26"/>
      <c r="HZ55" s="26"/>
      <c r="IA55" s="26"/>
      <c r="IB55" s="26"/>
      <c r="IC55" s="26"/>
      <c r="ID55" s="26"/>
      <c r="IE55" s="26"/>
      <c r="IF55" s="26"/>
      <c r="IG55" s="26"/>
      <c r="IH55" s="26"/>
      <c r="II55" s="26"/>
      <c r="IJ55" s="26"/>
      <c r="IK55" s="26"/>
      <c r="IL55" s="26"/>
      <c r="IM55" s="26"/>
      <c r="IN55" s="26"/>
      <c r="IO55" s="26"/>
      <c r="IP55" s="26"/>
      <c r="IQ55" s="26"/>
      <c r="IR55" s="26"/>
      <c r="IS55" s="26"/>
      <c r="IT55" s="26"/>
      <c r="IU55" s="26"/>
      <c r="IV55" s="26"/>
      <c r="IW55" s="26"/>
      <c r="IX55" s="26"/>
      <c r="IY55" s="26"/>
      <c r="IZ55" s="26"/>
      <c r="JA55" s="26"/>
      <c r="JB55" s="34"/>
    </row>
    <row r="56" spans="1:262" s="38" customFormat="1" ht="38" customHeight="1">
      <c r="A56" s="16"/>
      <c r="B56" s="153" t="s">
        <v>40</v>
      </c>
      <c r="C56" s="154"/>
      <c r="D56" s="155"/>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L56" s="39"/>
      <c r="AM56" s="39"/>
      <c r="AN56" s="39"/>
      <c r="AO56" s="39"/>
      <c r="AP56" s="39"/>
      <c r="AQ56" s="39"/>
      <c r="AR56" s="39"/>
      <c r="AS56" s="39"/>
      <c r="AT56" s="39"/>
      <c r="AU56" s="39"/>
      <c r="AV56" s="39"/>
      <c r="AW56" s="39"/>
      <c r="AX56" s="39"/>
      <c r="AY56" s="39"/>
      <c r="AZ56" s="39"/>
      <c r="BA56" s="39"/>
      <c r="BB56" s="39"/>
      <c r="BC56" s="39"/>
      <c r="BD56" s="39"/>
      <c r="BE56" s="39"/>
      <c r="BF56" s="39"/>
      <c r="BG56" s="39"/>
      <c r="BH56" s="39"/>
      <c r="BI56" s="39"/>
      <c r="BJ56" s="39"/>
      <c r="BK56" s="39"/>
      <c r="BL56" s="39"/>
      <c r="BM56" s="39"/>
      <c r="BN56" s="39"/>
      <c r="BO56" s="39"/>
      <c r="BP56" s="39"/>
      <c r="BQ56" s="39"/>
      <c r="BR56" s="39"/>
      <c r="BS56" s="39"/>
      <c r="BT56" s="39"/>
      <c r="BU56" s="39"/>
      <c r="BV56" s="39"/>
      <c r="BW56" s="39"/>
      <c r="BX56" s="39"/>
      <c r="BY56" s="39"/>
      <c r="BZ56" s="39"/>
      <c r="CA56" s="39"/>
      <c r="CB56" s="39"/>
      <c r="CC56" s="39"/>
      <c r="CD56" s="39"/>
      <c r="CE56" s="39"/>
      <c r="CF56" s="39"/>
      <c r="CG56" s="39"/>
      <c r="CH56" s="39"/>
      <c r="CI56" s="39"/>
      <c r="CJ56" s="39"/>
      <c r="CK56" s="39"/>
      <c r="CL56" s="39"/>
      <c r="CM56" s="39"/>
      <c r="CN56" s="39"/>
      <c r="CO56" s="39"/>
      <c r="CP56" s="39"/>
      <c r="CQ56" s="39"/>
      <c r="CR56" s="39"/>
      <c r="CS56" s="39"/>
      <c r="CT56" s="39"/>
      <c r="CU56" s="39"/>
      <c r="CV56" s="39"/>
      <c r="CW56" s="39"/>
      <c r="CX56" s="39"/>
      <c r="CY56" s="39"/>
      <c r="CZ56" s="39"/>
      <c r="DA56" s="39"/>
      <c r="DB56" s="39"/>
      <c r="DC56" s="39"/>
      <c r="DD56" s="39"/>
      <c r="DE56" s="39"/>
      <c r="DF56" s="39"/>
      <c r="DG56" s="39"/>
      <c r="DH56" s="39"/>
      <c r="DI56" s="39"/>
      <c r="DJ56" s="39"/>
      <c r="DK56" s="39"/>
      <c r="DL56" s="39"/>
      <c r="DM56" s="39"/>
      <c r="DN56" s="39"/>
      <c r="DO56" s="39"/>
      <c r="DP56" s="39"/>
      <c r="DQ56" s="39"/>
      <c r="DR56" s="39"/>
      <c r="DS56" s="39"/>
      <c r="DT56" s="39"/>
      <c r="DU56" s="18"/>
      <c r="DV56" s="26"/>
      <c r="DW56" s="26"/>
      <c r="DX56" s="26"/>
      <c r="DY56" s="26"/>
      <c r="DZ56" s="26"/>
      <c r="EA56" s="26"/>
      <c r="EB56" s="26"/>
      <c r="EC56" s="26"/>
      <c r="ED56" s="26"/>
      <c r="EE56" s="26"/>
      <c r="EF56" s="26"/>
      <c r="EG56" s="26"/>
      <c r="EH56" s="26"/>
      <c r="EI56" s="26"/>
      <c r="EJ56" s="26"/>
      <c r="EK56" s="26"/>
      <c r="EL56" s="26"/>
      <c r="EM56" s="26"/>
      <c r="EN56" s="26"/>
      <c r="EO56" s="26"/>
      <c r="EP56" s="26"/>
      <c r="EQ56" s="26"/>
      <c r="ER56" s="26"/>
      <c r="ES56" s="26"/>
      <c r="ET56" s="26"/>
      <c r="EU56" s="26"/>
      <c r="EV56" s="26"/>
      <c r="EW56" s="26"/>
      <c r="EX56" s="26"/>
      <c r="EY56" s="26"/>
      <c r="EZ56" s="26"/>
      <c r="FA56" s="26"/>
      <c r="FB56" s="26"/>
      <c r="FC56" s="26"/>
      <c r="FD56" s="26"/>
      <c r="FE56" s="26"/>
      <c r="FF56" s="26"/>
      <c r="FG56" s="26"/>
      <c r="FH56" s="26"/>
      <c r="FI56" s="26"/>
      <c r="FJ56" s="26"/>
      <c r="FK56" s="26"/>
      <c r="FL56" s="26"/>
      <c r="FM56" s="26"/>
      <c r="FN56" s="26"/>
      <c r="FO56" s="26"/>
      <c r="FP56" s="26"/>
      <c r="FQ56" s="26"/>
      <c r="FR56" s="26"/>
      <c r="FS56" s="26"/>
      <c r="FT56" s="26"/>
      <c r="FU56" s="26"/>
      <c r="FV56" s="26"/>
      <c r="FW56" s="26"/>
      <c r="FX56" s="26"/>
      <c r="FY56" s="26"/>
      <c r="FZ56" s="26"/>
      <c r="GA56" s="26"/>
      <c r="GB56" s="26"/>
      <c r="GC56" s="26"/>
      <c r="GD56" s="26"/>
      <c r="GE56" s="26"/>
      <c r="GF56" s="26"/>
      <c r="GG56" s="26"/>
      <c r="GH56" s="26"/>
      <c r="GI56" s="26"/>
      <c r="GJ56" s="26"/>
      <c r="GK56" s="26"/>
      <c r="GL56" s="26"/>
      <c r="GM56" s="26"/>
      <c r="GN56" s="26"/>
      <c r="GO56" s="26"/>
    </row>
    <row r="57" spans="1:262" s="26" customFormat="1" ht="104" customHeight="1">
      <c r="A57" s="144" t="s">
        <v>77</v>
      </c>
      <c r="B57" s="53" t="s">
        <v>80</v>
      </c>
      <c r="C57" s="55" t="s">
        <v>86</v>
      </c>
      <c r="D57" s="80" t="s">
        <v>247</v>
      </c>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c r="BA57" s="13"/>
      <c r="BB57" s="13"/>
      <c r="BC57" s="13"/>
      <c r="BD57" s="13"/>
      <c r="BE57" s="13"/>
      <c r="BF57" s="13"/>
      <c r="BG57" s="13"/>
      <c r="BH57" s="13"/>
      <c r="BI57" s="13"/>
      <c r="BJ57" s="13"/>
      <c r="BK57" s="13"/>
      <c r="BL57" s="13"/>
      <c r="BM57" s="13"/>
      <c r="BN57" s="13"/>
      <c r="BO57" s="13"/>
      <c r="BP57" s="13"/>
      <c r="BQ57" s="13"/>
      <c r="BR57" s="13"/>
      <c r="BS57" s="13"/>
      <c r="BT57" s="13"/>
      <c r="BU57" s="13"/>
      <c r="BV57" s="13"/>
      <c r="BW57" s="13"/>
      <c r="BX57" s="13"/>
      <c r="BY57" s="13"/>
      <c r="BZ57" s="13"/>
      <c r="CA57" s="13"/>
      <c r="CB57" s="13"/>
      <c r="CC57" s="13"/>
      <c r="CD57" s="13"/>
      <c r="CE57" s="13"/>
      <c r="CF57" s="13"/>
      <c r="CG57" s="13"/>
      <c r="CH57" s="13"/>
      <c r="CI57" s="13"/>
      <c r="CJ57" s="13"/>
      <c r="CK57" s="13"/>
      <c r="CL57" s="13"/>
      <c r="CM57" s="13"/>
      <c r="CN57" s="13"/>
      <c r="CO57" s="13"/>
      <c r="CP57" s="13"/>
      <c r="CQ57" s="13"/>
      <c r="CR57" s="13"/>
      <c r="CS57" s="13"/>
      <c r="CT57" s="13"/>
      <c r="CU57" s="13"/>
      <c r="CV57" s="13"/>
      <c r="CW57" s="13"/>
      <c r="CX57" s="13"/>
      <c r="CY57" s="13"/>
      <c r="CZ57" s="13"/>
      <c r="DA57" s="13"/>
      <c r="DB57" s="13"/>
      <c r="DC57" s="13"/>
      <c r="DD57" s="13"/>
      <c r="DE57" s="13"/>
      <c r="DF57" s="13"/>
      <c r="DG57" s="13"/>
      <c r="DH57" s="13"/>
      <c r="DI57" s="13"/>
      <c r="DJ57" s="13"/>
      <c r="DK57" s="13"/>
      <c r="DL57" s="13"/>
      <c r="DM57" s="13"/>
      <c r="DN57" s="13"/>
      <c r="DO57" s="13"/>
      <c r="DP57" s="13"/>
      <c r="DQ57" s="13"/>
      <c r="DR57" s="13"/>
      <c r="DS57" s="13"/>
      <c r="DT57" s="13"/>
      <c r="DU57" s="18"/>
    </row>
    <row r="58" spans="1:262" s="26" customFormat="1" ht="60" customHeight="1">
      <c r="A58" s="145"/>
      <c r="B58" s="81" t="s">
        <v>249</v>
      </c>
      <c r="C58" s="55" t="s">
        <v>248</v>
      </c>
      <c r="D58" s="43" t="s">
        <v>188</v>
      </c>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28"/>
      <c r="AP58" s="28"/>
      <c r="AQ58" s="28"/>
      <c r="AR58" s="28"/>
      <c r="AS58" s="28"/>
      <c r="AT58" s="28"/>
      <c r="AU58" s="28"/>
      <c r="AV58" s="28"/>
      <c r="AW58" s="28"/>
      <c r="AX58" s="28"/>
      <c r="AY58" s="28"/>
      <c r="AZ58" s="28"/>
      <c r="BA58" s="28"/>
      <c r="BB58" s="28"/>
      <c r="BC58" s="28"/>
      <c r="BD58" s="28"/>
      <c r="BE58" s="28"/>
      <c r="BF58" s="28"/>
      <c r="BG58" s="28"/>
      <c r="BH58" s="28"/>
      <c r="BI58" s="28"/>
      <c r="BJ58" s="28"/>
      <c r="BK58" s="28"/>
      <c r="BL58" s="28"/>
      <c r="BM58" s="28"/>
      <c r="BN58" s="28"/>
      <c r="BO58" s="28"/>
      <c r="BP58" s="28"/>
      <c r="BQ58" s="28"/>
      <c r="BR58" s="28"/>
      <c r="BS58" s="28"/>
      <c r="BT58" s="28"/>
      <c r="BU58" s="28"/>
      <c r="BV58" s="28"/>
      <c r="BW58" s="28"/>
      <c r="BX58" s="28"/>
      <c r="BY58" s="28"/>
      <c r="BZ58" s="28"/>
      <c r="CA58" s="28"/>
      <c r="CB58" s="28"/>
      <c r="CC58" s="28"/>
      <c r="CD58" s="28"/>
      <c r="CE58" s="28"/>
      <c r="CF58" s="28"/>
      <c r="CG58" s="28"/>
      <c r="CH58" s="28"/>
      <c r="CI58" s="28"/>
      <c r="CJ58" s="28"/>
      <c r="CK58" s="28"/>
      <c r="CL58" s="28"/>
      <c r="CM58" s="28"/>
      <c r="CN58" s="28"/>
      <c r="CO58" s="28"/>
      <c r="CP58" s="28"/>
      <c r="CQ58" s="28"/>
      <c r="CR58" s="28"/>
      <c r="CS58" s="28"/>
      <c r="CT58" s="28"/>
      <c r="CU58" s="28"/>
      <c r="CV58" s="28"/>
      <c r="CW58" s="28"/>
      <c r="CX58" s="28"/>
      <c r="CY58" s="28"/>
      <c r="CZ58" s="28"/>
      <c r="DA58" s="28"/>
      <c r="DB58" s="28"/>
      <c r="DC58" s="28"/>
      <c r="DD58" s="28"/>
      <c r="DE58" s="28"/>
      <c r="DF58" s="28"/>
      <c r="DG58" s="28"/>
      <c r="DH58" s="28"/>
      <c r="DI58" s="28"/>
      <c r="DJ58" s="28"/>
      <c r="DK58" s="28"/>
      <c r="DL58" s="28"/>
      <c r="DM58" s="28"/>
      <c r="DN58" s="28"/>
      <c r="DO58" s="28"/>
      <c r="DP58" s="28"/>
      <c r="DQ58" s="28"/>
      <c r="DR58" s="28"/>
      <c r="DS58" s="28"/>
      <c r="DT58" s="28"/>
      <c r="DU58" s="18"/>
    </row>
    <row r="59" spans="1:262" s="26" customFormat="1" ht="81" customHeight="1">
      <c r="A59" s="145"/>
      <c r="B59" s="53" t="s">
        <v>81</v>
      </c>
      <c r="C59" s="55" t="s">
        <v>250</v>
      </c>
      <c r="D59" s="4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28"/>
      <c r="AP59" s="28"/>
      <c r="AQ59" s="28"/>
      <c r="AR59" s="28"/>
      <c r="AS59" s="28"/>
      <c r="AT59" s="28"/>
      <c r="AU59" s="28"/>
      <c r="AV59" s="28"/>
      <c r="AW59" s="28"/>
      <c r="AX59" s="28"/>
      <c r="AY59" s="28"/>
      <c r="AZ59" s="28"/>
      <c r="BA59" s="28"/>
      <c r="BB59" s="28"/>
      <c r="BC59" s="28"/>
      <c r="BD59" s="28"/>
      <c r="BE59" s="28"/>
      <c r="BF59" s="28"/>
      <c r="BG59" s="28"/>
      <c r="BH59" s="28"/>
      <c r="BI59" s="28"/>
      <c r="BJ59" s="28"/>
      <c r="BK59" s="28"/>
      <c r="BL59" s="28"/>
      <c r="BM59" s="28"/>
      <c r="BN59" s="28"/>
      <c r="BO59" s="28"/>
      <c r="BP59" s="28"/>
      <c r="BQ59" s="28"/>
      <c r="BR59" s="28"/>
      <c r="BS59" s="28"/>
      <c r="BT59" s="28"/>
      <c r="BU59" s="28"/>
      <c r="BV59" s="28"/>
      <c r="BW59" s="28"/>
      <c r="BX59" s="28"/>
      <c r="BY59" s="28"/>
      <c r="BZ59" s="28"/>
      <c r="CA59" s="28"/>
      <c r="CB59" s="28"/>
      <c r="CC59" s="28"/>
      <c r="CD59" s="28"/>
      <c r="CE59" s="28"/>
      <c r="CF59" s="28"/>
      <c r="CG59" s="28"/>
      <c r="CH59" s="28"/>
      <c r="CI59" s="28"/>
      <c r="CJ59" s="28"/>
      <c r="CK59" s="28"/>
      <c r="CL59" s="28"/>
      <c r="CM59" s="28"/>
      <c r="CN59" s="28"/>
      <c r="CO59" s="28"/>
      <c r="CP59" s="28"/>
      <c r="CQ59" s="28"/>
      <c r="CR59" s="28"/>
      <c r="CS59" s="28"/>
      <c r="CT59" s="28"/>
      <c r="CU59" s="28"/>
      <c r="CV59" s="28"/>
      <c r="CW59" s="28"/>
      <c r="CX59" s="28"/>
      <c r="CY59" s="28"/>
      <c r="CZ59" s="28"/>
      <c r="DA59" s="28"/>
      <c r="DB59" s="28"/>
      <c r="DC59" s="28"/>
      <c r="DD59" s="28"/>
      <c r="DE59" s="28"/>
      <c r="DF59" s="28"/>
      <c r="DG59" s="28"/>
      <c r="DH59" s="28"/>
      <c r="DI59" s="28"/>
      <c r="DJ59" s="28"/>
      <c r="DK59" s="28"/>
      <c r="DL59" s="28"/>
      <c r="DM59" s="28"/>
      <c r="DN59" s="28"/>
      <c r="DO59" s="28"/>
      <c r="DP59" s="28"/>
      <c r="DQ59" s="28"/>
      <c r="DR59" s="28"/>
      <c r="DS59" s="28"/>
      <c r="DT59" s="28"/>
      <c r="DU59" s="18"/>
    </row>
    <row r="60" spans="1:262" s="26" customFormat="1" ht="201" customHeight="1">
      <c r="A60" s="145"/>
      <c r="B60" s="9" t="s">
        <v>78</v>
      </c>
      <c r="C60" s="67" t="s">
        <v>267</v>
      </c>
      <c r="D60" s="40"/>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3"/>
      <c r="AY60" s="13"/>
      <c r="AZ60" s="13"/>
      <c r="BA60" s="13"/>
      <c r="BB60" s="13"/>
      <c r="BC60" s="13"/>
      <c r="BD60" s="13"/>
      <c r="BE60" s="13"/>
      <c r="BF60" s="13"/>
      <c r="BG60" s="13"/>
      <c r="BH60" s="13"/>
      <c r="BI60" s="13"/>
      <c r="BJ60" s="13"/>
      <c r="BK60" s="13"/>
      <c r="BL60" s="13"/>
      <c r="BM60" s="13"/>
      <c r="BN60" s="13"/>
      <c r="BO60" s="13"/>
      <c r="BP60" s="13"/>
      <c r="BQ60" s="13"/>
      <c r="BR60" s="13"/>
      <c r="BS60" s="13"/>
      <c r="BT60" s="13"/>
      <c r="BU60" s="13"/>
      <c r="BV60" s="13"/>
      <c r="BW60" s="13"/>
      <c r="BX60" s="13"/>
      <c r="BY60" s="13"/>
      <c r="BZ60" s="13"/>
      <c r="CA60" s="13"/>
      <c r="CB60" s="13"/>
      <c r="CC60" s="13"/>
      <c r="CD60" s="13"/>
      <c r="CE60" s="13"/>
      <c r="CF60" s="13"/>
      <c r="CG60" s="13"/>
      <c r="CH60" s="13"/>
      <c r="CI60" s="13"/>
      <c r="CJ60" s="13"/>
      <c r="CK60" s="13"/>
      <c r="CL60" s="13"/>
      <c r="CM60" s="13"/>
      <c r="CN60" s="13"/>
      <c r="CO60" s="13"/>
      <c r="CP60" s="13"/>
      <c r="CQ60" s="13"/>
      <c r="CR60" s="13"/>
      <c r="CS60" s="13"/>
      <c r="CT60" s="13"/>
      <c r="CU60" s="13"/>
      <c r="CV60" s="13"/>
      <c r="CW60" s="13"/>
      <c r="CX60" s="13"/>
      <c r="CY60" s="13"/>
      <c r="CZ60" s="13"/>
      <c r="DA60" s="13"/>
      <c r="DB60" s="13"/>
      <c r="DC60" s="13"/>
      <c r="DD60" s="13"/>
      <c r="DE60" s="13"/>
      <c r="DF60" s="13"/>
      <c r="DG60" s="13"/>
      <c r="DH60" s="13"/>
      <c r="DI60" s="13"/>
      <c r="DJ60" s="13"/>
      <c r="DK60" s="13"/>
      <c r="DL60" s="13"/>
      <c r="DM60" s="13"/>
      <c r="DN60" s="13"/>
      <c r="DO60" s="13"/>
      <c r="DP60" s="13"/>
      <c r="DQ60" s="13"/>
      <c r="DR60" s="13"/>
      <c r="DS60" s="13"/>
      <c r="DT60" s="13"/>
      <c r="DU60" s="18"/>
    </row>
    <row r="61" spans="1:262" s="26" customFormat="1" ht="179" customHeight="1">
      <c r="A61" s="145"/>
      <c r="B61" s="78" t="s">
        <v>251</v>
      </c>
      <c r="C61" s="67" t="s">
        <v>252</v>
      </c>
      <c r="D61" s="40"/>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c r="AZ61" s="13"/>
      <c r="BA61" s="13"/>
      <c r="BB61" s="13"/>
      <c r="BC61" s="13"/>
      <c r="BD61" s="13"/>
      <c r="BE61" s="13"/>
      <c r="BF61" s="13"/>
      <c r="BG61" s="13"/>
      <c r="BH61" s="13"/>
      <c r="BI61" s="13"/>
      <c r="BJ61" s="13"/>
      <c r="BK61" s="13"/>
      <c r="BL61" s="13"/>
      <c r="BM61" s="13"/>
      <c r="BN61" s="13"/>
      <c r="BO61" s="13"/>
      <c r="BP61" s="13"/>
      <c r="BQ61" s="13"/>
      <c r="BR61" s="13"/>
      <c r="BS61" s="13"/>
      <c r="BT61" s="13"/>
      <c r="BU61" s="13"/>
      <c r="BV61" s="13"/>
      <c r="BW61" s="13"/>
      <c r="BX61" s="13"/>
      <c r="BY61" s="13"/>
      <c r="BZ61" s="13"/>
      <c r="CA61" s="13"/>
      <c r="CB61" s="13"/>
      <c r="CC61" s="13"/>
      <c r="CD61" s="13"/>
      <c r="CE61" s="13"/>
      <c r="CF61" s="13"/>
      <c r="CG61" s="13"/>
      <c r="CH61" s="13"/>
      <c r="CI61" s="13"/>
      <c r="CJ61" s="13"/>
      <c r="CK61" s="13"/>
      <c r="CL61" s="13"/>
      <c r="CM61" s="13"/>
      <c r="CN61" s="13"/>
      <c r="CO61" s="13"/>
      <c r="CP61" s="13"/>
      <c r="CQ61" s="13"/>
      <c r="CR61" s="13"/>
      <c r="CS61" s="13"/>
      <c r="CT61" s="13"/>
      <c r="CU61" s="13"/>
      <c r="CV61" s="13"/>
      <c r="CW61" s="13"/>
      <c r="CX61" s="13"/>
      <c r="CY61" s="13"/>
      <c r="CZ61" s="13"/>
      <c r="DA61" s="13"/>
      <c r="DB61" s="13"/>
      <c r="DC61" s="13"/>
      <c r="DD61" s="13"/>
      <c r="DE61" s="13"/>
      <c r="DF61" s="13"/>
      <c r="DG61" s="13"/>
      <c r="DH61" s="13"/>
      <c r="DI61" s="13"/>
      <c r="DJ61" s="13"/>
      <c r="DK61" s="13"/>
      <c r="DL61" s="13"/>
      <c r="DM61" s="13"/>
      <c r="DN61" s="13"/>
      <c r="DO61" s="13"/>
      <c r="DP61" s="13"/>
      <c r="DQ61" s="13"/>
      <c r="DR61" s="13"/>
      <c r="DS61" s="13"/>
      <c r="DT61" s="13"/>
      <c r="DU61" s="18"/>
    </row>
    <row r="62" spans="1:262" s="26" customFormat="1" ht="214" customHeight="1">
      <c r="A62" s="146"/>
      <c r="B62" s="9" t="s">
        <v>79</v>
      </c>
      <c r="C62" s="67" t="s">
        <v>189</v>
      </c>
      <c r="D62" s="40"/>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13"/>
      <c r="BI62" s="13"/>
      <c r="BJ62" s="13"/>
      <c r="BK62" s="13"/>
      <c r="BL62" s="13"/>
      <c r="BM62" s="13"/>
      <c r="BN62" s="13"/>
      <c r="BO62" s="13"/>
      <c r="BP62" s="13"/>
      <c r="BQ62" s="13"/>
      <c r="BR62" s="13"/>
      <c r="BS62" s="13"/>
      <c r="BT62" s="13"/>
      <c r="BU62" s="13"/>
      <c r="BV62" s="13"/>
      <c r="BW62" s="13"/>
      <c r="BX62" s="13"/>
      <c r="BY62" s="13"/>
      <c r="BZ62" s="13"/>
      <c r="CA62" s="13"/>
      <c r="CB62" s="13"/>
      <c r="CC62" s="13"/>
      <c r="CD62" s="13"/>
      <c r="CE62" s="13"/>
      <c r="CF62" s="13"/>
      <c r="CG62" s="13"/>
      <c r="CH62" s="13"/>
      <c r="CI62" s="13"/>
      <c r="CJ62" s="13"/>
      <c r="CK62" s="13"/>
      <c r="CL62" s="13"/>
      <c r="CM62" s="13"/>
      <c r="CN62" s="13"/>
      <c r="CO62" s="13"/>
      <c r="CP62" s="13"/>
      <c r="CQ62" s="13"/>
      <c r="CR62" s="13"/>
      <c r="CS62" s="13"/>
      <c r="CT62" s="13"/>
      <c r="CU62" s="13"/>
      <c r="CV62" s="13"/>
      <c r="CW62" s="13"/>
      <c r="CX62" s="13"/>
      <c r="CY62" s="13"/>
      <c r="CZ62" s="13"/>
      <c r="DA62" s="13"/>
      <c r="DB62" s="13"/>
      <c r="DC62" s="13"/>
      <c r="DD62" s="13"/>
      <c r="DE62" s="13"/>
      <c r="DF62" s="13"/>
      <c r="DG62" s="13"/>
      <c r="DH62" s="13"/>
      <c r="DI62" s="13"/>
      <c r="DJ62" s="13"/>
      <c r="DK62" s="13"/>
      <c r="DL62" s="13"/>
      <c r="DM62" s="13"/>
      <c r="DN62" s="13"/>
      <c r="DO62" s="13"/>
      <c r="DP62" s="13"/>
      <c r="DQ62" s="13"/>
      <c r="DR62" s="13"/>
      <c r="DS62" s="13"/>
      <c r="DT62" s="13"/>
      <c r="DU62" s="18"/>
    </row>
    <row r="63" spans="1:262" s="36" customFormat="1">
      <c r="A63" s="16"/>
      <c r="B63" s="10"/>
      <c r="C63" s="17"/>
      <c r="D63" s="70"/>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8"/>
      <c r="BK63" s="18"/>
      <c r="BL63" s="18"/>
      <c r="BM63" s="18"/>
      <c r="BN63" s="18"/>
      <c r="BO63" s="18"/>
      <c r="BP63" s="18"/>
      <c r="BQ63" s="18"/>
      <c r="BR63" s="18"/>
      <c r="BS63" s="18"/>
      <c r="BT63" s="18"/>
      <c r="BU63" s="18"/>
      <c r="BV63" s="18"/>
      <c r="BW63" s="18"/>
      <c r="BX63" s="18"/>
      <c r="BY63" s="18"/>
      <c r="BZ63" s="18"/>
      <c r="CA63" s="18"/>
      <c r="CB63" s="18"/>
      <c r="CC63" s="18"/>
      <c r="CD63" s="18"/>
      <c r="CE63" s="18"/>
      <c r="CF63" s="18"/>
      <c r="CG63" s="18"/>
      <c r="CH63" s="18"/>
      <c r="CI63" s="18"/>
      <c r="CJ63" s="18"/>
      <c r="CK63" s="18"/>
      <c r="CL63" s="18"/>
      <c r="CM63" s="18"/>
      <c r="CN63" s="18"/>
      <c r="CO63" s="18"/>
      <c r="CP63" s="18"/>
      <c r="CQ63" s="18"/>
      <c r="CR63" s="18"/>
      <c r="CS63" s="18"/>
      <c r="CT63" s="18"/>
      <c r="CU63" s="18"/>
      <c r="CV63" s="18"/>
      <c r="CW63" s="18"/>
      <c r="CX63" s="18"/>
      <c r="CY63" s="18"/>
      <c r="CZ63" s="18"/>
      <c r="DA63" s="18"/>
      <c r="DB63" s="18"/>
      <c r="DC63" s="18"/>
      <c r="DD63" s="18"/>
      <c r="DE63" s="18"/>
      <c r="DF63" s="18"/>
      <c r="DG63" s="18"/>
      <c r="DH63" s="18"/>
      <c r="DI63" s="18"/>
      <c r="DJ63" s="18"/>
      <c r="DK63" s="18"/>
      <c r="DL63" s="18"/>
      <c r="DM63" s="18"/>
      <c r="DN63" s="18"/>
      <c r="DO63" s="18"/>
      <c r="DP63" s="18"/>
      <c r="DQ63" s="18"/>
      <c r="DR63" s="18"/>
      <c r="DS63" s="18"/>
      <c r="DT63" s="18"/>
      <c r="DU63" s="18"/>
      <c r="DV63" s="26"/>
      <c r="DW63" s="26"/>
      <c r="DX63" s="26"/>
      <c r="DY63" s="26"/>
      <c r="DZ63" s="26"/>
      <c r="EA63" s="26"/>
      <c r="EB63" s="26"/>
      <c r="EC63" s="26"/>
      <c r="ED63" s="26"/>
      <c r="EE63" s="26"/>
      <c r="EF63" s="26"/>
      <c r="EG63" s="26"/>
      <c r="EH63" s="26"/>
      <c r="EI63" s="26"/>
      <c r="EJ63" s="26"/>
      <c r="EK63" s="26"/>
      <c r="EL63" s="26"/>
      <c r="EM63" s="26"/>
      <c r="EN63" s="26"/>
      <c r="EO63" s="26"/>
      <c r="EP63" s="26"/>
      <c r="EQ63" s="26"/>
      <c r="ER63" s="26"/>
      <c r="ES63" s="26"/>
      <c r="ET63" s="26"/>
      <c r="EU63" s="26"/>
      <c r="EV63" s="26"/>
      <c r="EW63" s="26"/>
      <c r="EX63" s="26"/>
      <c r="EY63" s="26"/>
      <c r="EZ63" s="26"/>
      <c r="FA63" s="26"/>
      <c r="FB63" s="26"/>
      <c r="FC63" s="26"/>
      <c r="FD63" s="26"/>
      <c r="FE63" s="26"/>
      <c r="FF63" s="26"/>
      <c r="FG63" s="26"/>
      <c r="FH63" s="26"/>
      <c r="FI63" s="26"/>
      <c r="FJ63" s="26"/>
      <c r="FK63" s="26"/>
      <c r="FL63" s="26"/>
      <c r="FM63" s="26"/>
      <c r="FN63" s="26"/>
      <c r="FO63" s="26"/>
      <c r="FP63" s="26"/>
      <c r="FQ63" s="26"/>
      <c r="FR63" s="26"/>
      <c r="FS63" s="26"/>
      <c r="FT63" s="26"/>
      <c r="FU63" s="26"/>
      <c r="FV63" s="26"/>
      <c r="FW63" s="26"/>
      <c r="FX63" s="26"/>
      <c r="FY63" s="26"/>
      <c r="FZ63" s="26"/>
      <c r="GA63" s="26"/>
      <c r="GB63" s="26"/>
      <c r="GC63" s="26"/>
      <c r="GD63" s="26"/>
      <c r="GE63" s="26"/>
      <c r="GF63" s="26"/>
      <c r="GG63" s="26"/>
      <c r="GH63" s="26"/>
      <c r="GI63" s="26"/>
      <c r="GJ63" s="26"/>
      <c r="GK63" s="26"/>
      <c r="GL63" s="26"/>
      <c r="GM63" s="26"/>
      <c r="GN63" s="26"/>
      <c r="GO63" s="26"/>
    </row>
    <row r="64" spans="1:262" s="26" customFormat="1">
      <c r="A64" s="24"/>
      <c r="B64" s="54"/>
      <c r="C64" s="25"/>
      <c r="D64" s="71"/>
    </row>
    <row r="65" spans="1:4" s="26" customFormat="1">
      <c r="A65" s="24"/>
      <c r="B65" s="54"/>
      <c r="C65" s="25"/>
      <c r="D65" s="71"/>
    </row>
    <row r="66" spans="1:4" s="26" customFormat="1">
      <c r="A66" s="24"/>
      <c r="B66" s="54"/>
      <c r="C66" s="25"/>
      <c r="D66" s="71"/>
    </row>
    <row r="67" spans="1:4" s="26" customFormat="1">
      <c r="A67" s="24"/>
      <c r="B67" s="54"/>
      <c r="C67" s="25"/>
      <c r="D67" s="71"/>
    </row>
    <row r="68" spans="1:4" s="26" customFormat="1">
      <c r="A68" s="24"/>
      <c r="B68" s="54"/>
      <c r="C68" s="25"/>
      <c r="D68" s="71"/>
    </row>
    <row r="69" spans="1:4" s="26" customFormat="1">
      <c r="A69" s="24"/>
      <c r="B69" s="54"/>
      <c r="C69" s="25"/>
      <c r="D69" s="71"/>
    </row>
    <row r="70" spans="1:4" s="26" customFormat="1">
      <c r="A70" s="24"/>
      <c r="B70" s="54"/>
      <c r="C70" s="25"/>
      <c r="D70" s="71"/>
    </row>
    <row r="71" spans="1:4" s="26" customFormat="1">
      <c r="A71" s="24"/>
      <c r="B71" s="54"/>
      <c r="C71" s="25"/>
      <c r="D71" s="71"/>
    </row>
    <row r="72" spans="1:4" s="26" customFormat="1">
      <c r="A72" s="24"/>
      <c r="B72" s="54"/>
      <c r="C72" s="25"/>
      <c r="D72" s="71"/>
    </row>
    <row r="73" spans="1:4" s="26" customFormat="1">
      <c r="A73" s="24"/>
      <c r="B73" s="54"/>
      <c r="C73" s="25"/>
      <c r="D73" s="71"/>
    </row>
    <row r="74" spans="1:4" s="26" customFormat="1">
      <c r="A74" s="24"/>
      <c r="B74" s="54"/>
      <c r="C74" s="25"/>
      <c r="D74" s="71"/>
    </row>
    <row r="75" spans="1:4" s="26" customFormat="1">
      <c r="A75" s="24"/>
      <c r="B75" s="54"/>
      <c r="C75" s="25"/>
      <c r="D75" s="71"/>
    </row>
    <row r="76" spans="1:4" s="26" customFormat="1">
      <c r="A76" s="24"/>
      <c r="B76" s="54"/>
      <c r="C76" s="25"/>
      <c r="D76" s="71"/>
    </row>
    <row r="77" spans="1:4" s="26" customFormat="1">
      <c r="A77" s="24"/>
      <c r="B77" s="54"/>
      <c r="C77" s="25"/>
      <c r="D77" s="71"/>
    </row>
    <row r="78" spans="1:4" s="26" customFormat="1">
      <c r="A78" s="24"/>
      <c r="B78" s="54"/>
      <c r="C78" s="25"/>
      <c r="D78" s="71"/>
    </row>
    <row r="79" spans="1:4" s="26" customFormat="1">
      <c r="A79" s="24"/>
      <c r="B79" s="54"/>
      <c r="C79" s="25"/>
      <c r="D79" s="71"/>
    </row>
    <row r="80" spans="1:4" s="26" customFormat="1">
      <c r="A80" s="24"/>
      <c r="B80" s="54"/>
      <c r="C80" s="25"/>
      <c r="D80" s="71"/>
    </row>
    <row r="81" spans="1:4" s="26" customFormat="1">
      <c r="A81" s="24"/>
      <c r="B81" s="54"/>
      <c r="C81" s="25"/>
      <c r="D81" s="71"/>
    </row>
    <row r="82" spans="1:4" s="26" customFormat="1">
      <c r="A82" s="24"/>
      <c r="B82" s="54"/>
      <c r="C82" s="25"/>
      <c r="D82" s="71"/>
    </row>
    <row r="83" spans="1:4" s="26" customFormat="1">
      <c r="A83" s="24"/>
      <c r="B83" s="54"/>
      <c r="C83" s="25"/>
      <c r="D83" s="71"/>
    </row>
    <row r="84" spans="1:4" s="26" customFormat="1">
      <c r="A84" s="24"/>
      <c r="B84" s="54"/>
      <c r="C84" s="25"/>
      <c r="D84" s="71"/>
    </row>
    <row r="85" spans="1:4" s="26" customFormat="1">
      <c r="A85" s="24"/>
      <c r="B85" s="54"/>
      <c r="C85" s="25"/>
      <c r="D85" s="71"/>
    </row>
    <row r="86" spans="1:4" s="26" customFormat="1">
      <c r="A86" s="24"/>
      <c r="B86" s="54"/>
      <c r="C86" s="25"/>
      <c r="D86" s="71"/>
    </row>
    <row r="87" spans="1:4" s="26" customFormat="1">
      <c r="A87" s="24"/>
      <c r="B87" s="54"/>
      <c r="C87" s="25"/>
      <c r="D87" s="71"/>
    </row>
    <row r="88" spans="1:4" s="26" customFormat="1">
      <c r="A88" s="24"/>
      <c r="B88" s="54"/>
      <c r="C88" s="25"/>
      <c r="D88" s="71"/>
    </row>
    <row r="89" spans="1:4" s="26" customFormat="1">
      <c r="A89" s="24"/>
      <c r="B89" s="54"/>
      <c r="C89" s="25"/>
      <c r="D89" s="71"/>
    </row>
    <row r="90" spans="1:4" s="26" customFormat="1">
      <c r="A90" s="24"/>
      <c r="B90" s="54"/>
      <c r="C90" s="25"/>
      <c r="D90" s="71"/>
    </row>
    <row r="91" spans="1:4" s="26" customFormat="1">
      <c r="A91" s="24"/>
      <c r="B91" s="54"/>
      <c r="C91" s="25"/>
      <c r="D91" s="71"/>
    </row>
    <row r="92" spans="1:4" s="26" customFormat="1">
      <c r="A92" s="24"/>
      <c r="B92" s="54"/>
      <c r="C92" s="25"/>
      <c r="D92" s="71"/>
    </row>
    <row r="93" spans="1:4" s="26" customFormat="1">
      <c r="A93" s="24"/>
      <c r="B93" s="54"/>
      <c r="C93" s="25"/>
      <c r="D93" s="71"/>
    </row>
    <row r="94" spans="1:4" s="26" customFormat="1">
      <c r="A94" s="24"/>
      <c r="B94" s="54"/>
      <c r="C94" s="25"/>
      <c r="D94" s="71"/>
    </row>
    <row r="95" spans="1:4" s="26" customFormat="1">
      <c r="A95" s="24"/>
      <c r="B95" s="54"/>
      <c r="C95" s="25"/>
      <c r="D95" s="71"/>
    </row>
    <row r="96" spans="1:4" s="26" customFormat="1">
      <c r="A96" s="24"/>
      <c r="B96" s="54"/>
      <c r="C96" s="25"/>
      <c r="D96" s="71"/>
    </row>
    <row r="97" spans="1:4" s="26" customFormat="1">
      <c r="A97" s="24"/>
      <c r="B97" s="54"/>
      <c r="C97" s="25"/>
      <c r="D97" s="71"/>
    </row>
    <row r="98" spans="1:4" s="26" customFormat="1">
      <c r="A98" s="24"/>
      <c r="B98" s="54"/>
      <c r="C98" s="25"/>
      <c r="D98" s="71"/>
    </row>
    <row r="99" spans="1:4" s="26" customFormat="1">
      <c r="A99" s="24"/>
      <c r="B99" s="54"/>
      <c r="C99" s="25"/>
      <c r="D99" s="71"/>
    </row>
    <row r="100" spans="1:4" s="26" customFormat="1">
      <c r="A100" s="24"/>
      <c r="B100" s="54"/>
      <c r="C100" s="25"/>
      <c r="D100" s="71"/>
    </row>
    <row r="101" spans="1:4" s="26" customFormat="1">
      <c r="A101" s="24"/>
      <c r="B101" s="54"/>
      <c r="C101" s="25"/>
      <c r="D101" s="71"/>
    </row>
    <row r="102" spans="1:4" s="26" customFormat="1">
      <c r="A102" s="24"/>
      <c r="B102" s="54"/>
      <c r="C102" s="25"/>
      <c r="D102" s="71"/>
    </row>
    <row r="103" spans="1:4" s="26" customFormat="1">
      <c r="A103" s="24"/>
      <c r="B103" s="54"/>
      <c r="C103" s="25"/>
      <c r="D103" s="71"/>
    </row>
    <row r="104" spans="1:4" s="26" customFormat="1">
      <c r="A104" s="24"/>
      <c r="B104" s="54"/>
      <c r="C104" s="25"/>
      <c r="D104" s="71"/>
    </row>
    <row r="105" spans="1:4" s="26" customFormat="1">
      <c r="A105" s="24"/>
      <c r="B105" s="54"/>
      <c r="C105" s="25"/>
      <c r="D105" s="71"/>
    </row>
    <row r="106" spans="1:4" s="26" customFormat="1">
      <c r="A106" s="24"/>
      <c r="B106" s="54"/>
      <c r="C106" s="25"/>
      <c r="D106" s="71"/>
    </row>
    <row r="107" spans="1:4" s="26" customFormat="1">
      <c r="A107" s="24"/>
      <c r="B107" s="54"/>
      <c r="C107" s="25"/>
      <c r="D107" s="71"/>
    </row>
    <row r="108" spans="1:4" s="26" customFormat="1">
      <c r="A108" s="24"/>
      <c r="B108" s="54"/>
      <c r="C108" s="25"/>
      <c r="D108" s="71"/>
    </row>
    <row r="109" spans="1:4" s="26" customFormat="1">
      <c r="A109" s="24"/>
      <c r="B109" s="54"/>
      <c r="C109" s="25"/>
      <c r="D109" s="71"/>
    </row>
    <row r="110" spans="1:4" s="26" customFormat="1">
      <c r="A110" s="24"/>
      <c r="B110" s="54"/>
      <c r="C110" s="25"/>
      <c r="D110" s="71"/>
    </row>
    <row r="111" spans="1:4" s="26" customFormat="1">
      <c r="A111" s="24"/>
      <c r="B111" s="54"/>
      <c r="C111" s="25"/>
      <c r="D111" s="71"/>
    </row>
    <row r="112" spans="1:4" s="26" customFormat="1">
      <c r="A112" s="24"/>
      <c r="B112" s="54"/>
      <c r="C112" s="25"/>
      <c r="D112" s="71"/>
    </row>
    <row r="113" spans="1:4" s="26" customFormat="1">
      <c r="A113" s="24"/>
      <c r="B113" s="54"/>
      <c r="C113" s="25"/>
      <c r="D113" s="71"/>
    </row>
    <row r="114" spans="1:4" s="26" customFormat="1">
      <c r="A114" s="24"/>
      <c r="B114" s="54"/>
      <c r="C114" s="25"/>
      <c r="D114" s="71"/>
    </row>
    <row r="115" spans="1:4" s="26" customFormat="1">
      <c r="A115" s="24"/>
      <c r="B115" s="54"/>
      <c r="C115" s="25"/>
      <c r="D115" s="71"/>
    </row>
    <row r="116" spans="1:4" s="26" customFormat="1">
      <c r="A116" s="24"/>
      <c r="B116" s="54"/>
      <c r="C116" s="25"/>
      <c r="D116" s="71"/>
    </row>
    <row r="117" spans="1:4" s="26" customFormat="1">
      <c r="A117" s="24"/>
      <c r="B117" s="54"/>
      <c r="C117" s="25"/>
      <c r="D117" s="71"/>
    </row>
    <row r="118" spans="1:4" s="26" customFormat="1">
      <c r="A118" s="24"/>
      <c r="B118" s="54"/>
      <c r="C118" s="25"/>
      <c r="D118" s="71"/>
    </row>
    <row r="119" spans="1:4" s="26" customFormat="1">
      <c r="A119" s="24"/>
      <c r="B119" s="54"/>
      <c r="C119" s="25"/>
      <c r="D119" s="71"/>
    </row>
    <row r="120" spans="1:4" s="26" customFormat="1">
      <c r="A120" s="24"/>
      <c r="B120" s="54"/>
      <c r="C120" s="25"/>
      <c r="D120" s="71"/>
    </row>
    <row r="121" spans="1:4" s="26" customFormat="1">
      <c r="A121" s="24"/>
      <c r="B121" s="54"/>
      <c r="C121" s="25"/>
      <c r="D121" s="71"/>
    </row>
    <row r="122" spans="1:4" s="26" customFormat="1">
      <c r="A122" s="24"/>
      <c r="B122" s="54"/>
      <c r="C122" s="25"/>
      <c r="D122" s="71"/>
    </row>
    <row r="123" spans="1:4" s="26" customFormat="1">
      <c r="A123" s="24"/>
      <c r="B123" s="54"/>
      <c r="C123" s="25"/>
      <c r="D123" s="71"/>
    </row>
    <row r="124" spans="1:4" s="26" customFormat="1">
      <c r="A124" s="24"/>
      <c r="B124" s="54"/>
      <c r="C124" s="25"/>
      <c r="D124" s="71"/>
    </row>
    <row r="125" spans="1:4" s="26" customFormat="1">
      <c r="A125" s="24"/>
      <c r="B125" s="54"/>
      <c r="C125" s="25"/>
      <c r="D125" s="71"/>
    </row>
    <row r="126" spans="1:4" s="26" customFormat="1">
      <c r="A126" s="24"/>
      <c r="B126" s="54"/>
      <c r="C126" s="25"/>
      <c r="D126" s="71"/>
    </row>
    <row r="127" spans="1:4" s="26" customFormat="1">
      <c r="A127" s="24"/>
      <c r="B127" s="54"/>
      <c r="C127" s="25"/>
      <c r="D127" s="71"/>
    </row>
    <row r="128" spans="1:4" s="26" customFormat="1">
      <c r="A128" s="24"/>
      <c r="B128" s="54"/>
      <c r="C128" s="25"/>
      <c r="D128" s="71"/>
    </row>
    <row r="129" spans="1:4" s="26" customFormat="1">
      <c r="A129" s="24"/>
      <c r="B129" s="54"/>
      <c r="C129" s="25"/>
      <c r="D129" s="71"/>
    </row>
    <row r="130" spans="1:4" s="26" customFormat="1">
      <c r="A130" s="24"/>
      <c r="B130" s="54"/>
      <c r="C130" s="25"/>
      <c r="D130" s="71"/>
    </row>
    <row r="131" spans="1:4" s="26" customFormat="1">
      <c r="A131" s="24"/>
      <c r="B131" s="54"/>
      <c r="C131" s="25"/>
      <c r="D131" s="71"/>
    </row>
    <row r="132" spans="1:4" s="26" customFormat="1">
      <c r="A132" s="24"/>
      <c r="B132" s="54"/>
      <c r="C132" s="25"/>
      <c r="D132" s="71"/>
    </row>
    <row r="133" spans="1:4" s="26" customFormat="1">
      <c r="A133" s="24"/>
      <c r="B133" s="54"/>
      <c r="C133" s="25"/>
      <c r="D133" s="71"/>
    </row>
    <row r="134" spans="1:4" s="26" customFormat="1">
      <c r="A134" s="24"/>
      <c r="B134" s="54"/>
      <c r="C134" s="25"/>
      <c r="D134" s="71"/>
    </row>
    <row r="135" spans="1:4" s="26" customFormat="1">
      <c r="A135" s="24"/>
      <c r="B135" s="54"/>
      <c r="C135" s="25"/>
      <c r="D135" s="71"/>
    </row>
    <row r="136" spans="1:4" s="26" customFormat="1">
      <c r="A136" s="24"/>
      <c r="B136" s="54"/>
      <c r="C136" s="25"/>
      <c r="D136" s="71"/>
    </row>
    <row r="137" spans="1:4" s="26" customFormat="1">
      <c r="A137" s="24"/>
      <c r="B137" s="54"/>
      <c r="C137" s="25"/>
      <c r="D137" s="71"/>
    </row>
    <row r="138" spans="1:4" s="26" customFormat="1">
      <c r="A138" s="24"/>
      <c r="B138" s="54"/>
      <c r="C138" s="25"/>
      <c r="D138" s="71"/>
    </row>
    <row r="139" spans="1:4" s="26" customFormat="1">
      <c r="A139" s="24"/>
      <c r="B139" s="54"/>
      <c r="C139" s="25"/>
      <c r="D139" s="71"/>
    </row>
    <row r="140" spans="1:4" s="26" customFormat="1">
      <c r="A140" s="24"/>
      <c r="B140" s="54"/>
      <c r="C140" s="25"/>
      <c r="D140" s="71"/>
    </row>
    <row r="141" spans="1:4" s="26" customFormat="1">
      <c r="A141" s="24"/>
      <c r="B141" s="54"/>
      <c r="C141" s="25"/>
      <c r="D141" s="71"/>
    </row>
    <row r="142" spans="1:4" s="26" customFormat="1">
      <c r="A142" s="24"/>
      <c r="B142" s="54"/>
      <c r="C142" s="25"/>
      <c r="D142" s="71"/>
    </row>
    <row r="143" spans="1:4" s="26" customFormat="1">
      <c r="A143" s="24"/>
      <c r="B143" s="54"/>
      <c r="C143" s="25"/>
      <c r="D143" s="71"/>
    </row>
    <row r="144" spans="1:4" s="26" customFormat="1">
      <c r="A144" s="24"/>
      <c r="B144" s="54"/>
      <c r="C144" s="25"/>
      <c r="D144" s="71"/>
    </row>
    <row r="145" spans="1:4" s="26" customFormat="1">
      <c r="A145" s="24"/>
      <c r="B145" s="54"/>
      <c r="C145" s="25"/>
      <c r="D145" s="71"/>
    </row>
    <row r="146" spans="1:4" s="26" customFormat="1">
      <c r="A146" s="24"/>
      <c r="B146" s="54"/>
      <c r="C146" s="25"/>
      <c r="D146" s="71"/>
    </row>
    <row r="147" spans="1:4" s="26" customFormat="1">
      <c r="A147" s="24"/>
      <c r="B147" s="54"/>
      <c r="C147" s="25"/>
      <c r="D147" s="71"/>
    </row>
    <row r="148" spans="1:4" s="26" customFormat="1">
      <c r="A148" s="24"/>
      <c r="B148" s="54"/>
      <c r="C148" s="25"/>
      <c r="D148" s="71"/>
    </row>
    <row r="149" spans="1:4" s="26" customFormat="1">
      <c r="A149" s="24"/>
      <c r="B149" s="54"/>
      <c r="C149" s="25"/>
      <c r="D149" s="71"/>
    </row>
    <row r="150" spans="1:4" s="26" customFormat="1">
      <c r="A150" s="24"/>
      <c r="B150" s="54"/>
      <c r="C150" s="25"/>
      <c r="D150" s="71"/>
    </row>
    <row r="151" spans="1:4" s="26" customFormat="1">
      <c r="A151" s="24"/>
      <c r="B151" s="54"/>
      <c r="C151" s="25"/>
      <c r="D151" s="71"/>
    </row>
    <row r="152" spans="1:4" s="26" customFormat="1">
      <c r="A152" s="24"/>
      <c r="B152" s="54"/>
      <c r="C152" s="25"/>
      <c r="D152" s="71"/>
    </row>
    <row r="153" spans="1:4" s="26" customFormat="1">
      <c r="A153" s="24"/>
      <c r="B153" s="54"/>
      <c r="C153" s="25"/>
      <c r="D153" s="71"/>
    </row>
    <row r="154" spans="1:4" s="26" customFormat="1">
      <c r="A154" s="24"/>
      <c r="B154" s="54"/>
      <c r="C154" s="25"/>
      <c r="D154" s="71"/>
    </row>
    <row r="155" spans="1:4" s="26" customFormat="1">
      <c r="A155" s="24"/>
      <c r="B155" s="54"/>
      <c r="C155" s="25"/>
      <c r="D155" s="71"/>
    </row>
    <row r="156" spans="1:4" s="26" customFormat="1">
      <c r="A156" s="24"/>
      <c r="B156" s="54"/>
      <c r="C156" s="25"/>
      <c r="D156" s="71"/>
    </row>
    <row r="157" spans="1:4" s="26" customFormat="1">
      <c r="A157" s="24"/>
      <c r="B157" s="54"/>
      <c r="C157" s="25"/>
      <c r="D157" s="71"/>
    </row>
    <row r="158" spans="1:4" s="26" customFormat="1">
      <c r="A158" s="24"/>
      <c r="B158" s="54"/>
      <c r="C158" s="25"/>
      <c r="D158" s="71"/>
    </row>
    <row r="159" spans="1:4" s="26" customFormat="1">
      <c r="A159" s="24"/>
      <c r="B159" s="54"/>
      <c r="C159" s="25"/>
      <c r="D159" s="71"/>
    </row>
    <row r="160" spans="1:4" s="26" customFormat="1">
      <c r="A160" s="24"/>
      <c r="B160" s="54"/>
      <c r="C160" s="25"/>
      <c r="D160" s="71"/>
    </row>
    <row r="161" spans="1:4" s="26" customFormat="1">
      <c r="A161" s="24"/>
      <c r="B161" s="54"/>
      <c r="C161" s="25"/>
      <c r="D161" s="71"/>
    </row>
    <row r="162" spans="1:4" s="26" customFormat="1">
      <c r="A162" s="24"/>
      <c r="B162" s="54"/>
      <c r="C162" s="25"/>
      <c r="D162" s="71"/>
    </row>
    <row r="163" spans="1:4" s="26" customFormat="1">
      <c r="A163" s="24"/>
      <c r="B163" s="54"/>
      <c r="C163" s="25"/>
      <c r="D163" s="71"/>
    </row>
    <row r="164" spans="1:4" s="26" customFormat="1">
      <c r="A164" s="24"/>
      <c r="B164" s="54"/>
      <c r="C164" s="25"/>
      <c r="D164" s="71"/>
    </row>
    <row r="165" spans="1:4" s="26" customFormat="1">
      <c r="A165" s="24"/>
      <c r="B165" s="54"/>
      <c r="C165" s="25"/>
      <c r="D165" s="71"/>
    </row>
    <row r="166" spans="1:4" s="26" customFormat="1">
      <c r="A166" s="24"/>
      <c r="B166" s="54"/>
      <c r="C166" s="25"/>
      <c r="D166" s="71"/>
    </row>
    <row r="167" spans="1:4" s="26" customFormat="1">
      <c r="A167" s="24"/>
      <c r="B167" s="54"/>
      <c r="C167" s="25"/>
      <c r="D167" s="71"/>
    </row>
    <row r="168" spans="1:4" s="26" customFormat="1">
      <c r="A168" s="24"/>
      <c r="B168" s="54"/>
      <c r="C168" s="25"/>
      <c r="D168" s="71"/>
    </row>
    <row r="169" spans="1:4" s="26" customFormat="1">
      <c r="A169" s="24"/>
      <c r="B169" s="54"/>
      <c r="C169" s="25"/>
      <c r="D169" s="71"/>
    </row>
    <row r="170" spans="1:4" s="26" customFormat="1">
      <c r="A170" s="24"/>
      <c r="B170" s="54"/>
      <c r="C170" s="25"/>
      <c r="D170" s="71"/>
    </row>
    <row r="171" spans="1:4" s="26" customFormat="1">
      <c r="A171" s="24"/>
      <c r="B171" s="54"/>
      <c r="C171" s="25"/>
      <c r="D171" s="71"/>
    </row>
    <row r="172" spans="1:4" s="26" customFormat="1">
      <c r="A172" s="24"/>
      <c r="B172" s="54"/>
      <c r="C172" s="25"/>
      <c r="D172" s="71"/>
    </row>
    <row r="173" spans="1:4" s="26" customFormat="1">
      <c r="A173" s="24"/>
      <c r="B173" s="54"/>
      <c r="C173" s="25"/>
      <c r="D173" s="71"/>
    </row>
    <row r="174" spans="1:4" s="26" customFormat="1">
      <c r="A174" s="24"/>
      <c r="B174" s="54"/>
      <c r="C174" s="25"/>
      <c r="D174" s="71"/>
    </row>
    <row r="175" spans="1:4" s="26" customFormat="1">
      <c r="A175" s="24"/>
      <c r="B175" s="54"/>
      <c r="C175" s="25"/>
      <c r="D175" s="71"/>
    </row>
    <row r="176" spans="1:4" s="26" customFormat="1">
      <c r="A176" s="24"/>
      <c r="B176" s="54"/>
      <c r="C176" s="25"/>
      <c r="D176" s="71"/>
    </row>
    <row r="177" spans="1:4" s="26" customFormat="1">
      <c r="A177" s="24"/>
      <c r="B177" s="54"/>
      <c r="C177" s="25"/>
      <c r="D177" s="71"/>
    </row>
    <row r="178" spans="1:4" s="26" customFormat="1">
      <c r="A178" s="24"/>
      <c r="B178" s="54"/>
      <c r="C178" s="25"/>
      <c r="D178" s="71"/>
    </row>
    <row r="179" spans="1:4" s="26" customFormat="1">
      <c r="A179" s="24"/>
      <c r="B179" s="54"/>
      <c r="C179" s="25"/>
      <c r="D179" s="71"/>
    </row>
    <row r="180" spans="1:4" s="26" customFormat="1">
      <c r="A180" s="24"/>
      <c r="B180" s="54"/>
      <c r="C180" s="25"/>
      <c r="D180" s="71"/>
    </row>
    <row r="181" spans="1:4" s="26" customFormat="1">
      <c r="A181" s="24"/>
      <c r="B181" s="54"/>
      <c r="C181" s="25"/>
      <c r="D181" s="71"/>
    </row>
    <row r="182" spans="1:4" s="26" customFormat="1">
      <c r="A182" s="24"/>
      <c r="B182" s="54"/>
      <c r="C182" s="25"/>
      <c r="D182" s="71"/>
    </row>
    <row r="183" spans="1:4" s="26" customFormat="1">
      <c r="A183" s="24"/>
      <c r="B183" s="54"/>
      <c r="C183" s="25"/>
      <c r="D183" s="71"/>
    </row>
    <row r="184" spans="1:4" s="26" customFormat="1">
      <c r="A184" s="24"/>
      <c r="B184" s="54"/>
      <c r="C184" s="25"/>
      <c r="D184" s="71"/>
    </row>
    <row r="185" spans="1:4" s="26" customFormat="1">
      <c r="A185" s="24"/>
      <c r="B185" s="54"/>
      <c r="C185" s="25"/>
      <c r="D185" s="71"/>
    </row>
    <row r="186" spans="1:4" s="26" customFormat="1">
      <c r="A186" s="24"/>
      <c r="B186" s="54"/>
      <c r="C186" s="25"/>
      <c r="D186" s="71"/>
    </row>
    <row r="187" spans="1:4" s="26" customFormat="1">
      <c r="A187" s="24"/>
      <c r="B187" s="54"/>
      <c r="C187" s="25"/>
      <c r="D187" s="71"/>
    </row>
    <row r="188" spans="1:4" s="26" customFormat="1">
      <c r="A188" s="24"/>
      <c r="B188" s="54"/>
      <c r="C188" s="25"/>
      <c r="D188" s="71"/>
    </row>
    <row r="189" spans="1:4" s="26" customFormat="1">
      <c r="A189" s="24"/>
      <c r="B189" s="54"/>
      <c r="C189" s="25"/>
      <c r="D189" s="71"/>
    </row>
    <row r="190" spans="1:4" s="26" customFormat="1">
      <c r="A190" s="24"/>
      <c r="B190" s="54"/>
      <c r="C190" s="25"/>
      <c r="D190" s="71"/>
    </row>
    <row r="191" spans="1:4" s="26" customFormat="1">
      <c r="A191" s="24"/>
      <c r="B191" s="54"/>
      <c r="C191" s="25"/>
      <c r="D191" s="71"/>
    </row>
    <row r="192" spans="1:4" s="26" customFormat="1">
      <c r="A192" s="24"/>
      <c r="B192" s="54"/>
      <c r="C192" s="25"/>
      <c r="D192" s="71"/>
    </row>
    <row r="193" spans="1:4" s="26" customFormat="1">
      <c r="A193" s="24"/>
      <c r="B193" s="54"/>
      <c r="C193" s="25"/>
      <c r="D193" s="71"/>
    </row>
    <row r="194" spans="1:4" s="26" customFormat="1">
      <c r="A194" s="24"/>
      <c r="B194" s="54"/>
      <c r="C194" s="25"/>
      <c r="D194" s="71"/>
    </row>
    <row r="195" spans="1:4" s="26" customFormat="1">
      <c r="A195" s="24"/>
      <c r="B195" s="54"/>
      <c r="C195" s="25"/>
      <c r="D195" s="71"/>
    </row>
    <row r="196" spans="1:4" s="26" customFormat="1">
      <c r="A196" s="24"/>
      <c r="B196" s="54"/>
      <c r="C196" s="25"/>
      <c r="D196" s="71"/>
    </row>
    <row r="197" spans="1:4" s="26" customFormat="1">
      <c r="A197" s="24"/>
      <c r="B197" s="54"/>
      <c r="C197" s="25"/>
      <c r="D197" s="71"/>
    </row>
    <row r="198" spans="1:4" s="26" customFormat="1">
      <c r="A198" s="24"/>
      <c r="B198" s="54"/>
      <c r="C198" s="25"/>
      <c r="D198" s="71"/>
    </row>
    <row r="199" spans="1:4" s="26" customFormat="1">
      <c r="A199" s="24"/>
      <c r="B199" s="54"/>
      <c r="C199" s="25"/>
      <c r="D199" s="71"/>
    </row>
    <row r="200" spans="1:4" s="26" customFormat="1">
      <c r="A200" s="24"/>
      <c r="B200" s="54"/>
      <c r="C200" s="25"/>
      <c r="D200" s="71"/>
    </row>
    <row r="201" spans="1:4" s="26" customFormat="1">
      <c r="A201" s="24"/>
      <c r="B201" s="54"/>
      <c r="C201" s="25"/>
      <c r="D201" s="71"/>
    </row>
    <row r="202" spans="1:4" s="26" customFormat="1">
      <c r="A202" s="24"/>
      <c r="B202" s="54"/>
      <c r="C202" s="25"/>
      <c r="D202" s="71"/>
    </row>
    <row r="203" spans="1:4" s="26" customFormat="1">
      <c r="A203" s="24"/>
      <c r="B203" s="54"/>
      <c r="C203" s="25"/>
      <c r="D203" s="71"/>
    </row>
    <row r="204" spans="1:4" s="26" customFormat="1">
      <c r="A204" s="24"/>
      <c r="B204" s="54"/>
      <c r="C204" s="25"/>
      <c r="D204" s="71"/>
    </row>
    <row r="205" spans="1:4" s="26" customFormat="1">
      <c r="A205" s="24"/>
      <c r="B205" s="54"/>
      <c r="C205" s="25"/>
      <c r="D205" s="71"/>
    </row>
    <row r="206" spans="1:4" s="26" customFormat="1">
      <c r="A206" s="24"/>
      <c r="B206" s="54"/>
      <c r="C206" s="25"/>
      <c r="D206" s="71"/>
    </row>
    <row r="207" spans="1:4" s="26" customFormat="1">
      <c r="A207" s="24"/>
      <c r="B207" s="54"/>
      <c r="C207" s="25"/>
      <c r="D207" s="71"/>
    </row>
    <row r="208" spans="1:4" s="26" customFormat="1">
      <c r="A208" s="24"/>
      <c r="B208" s="54"/>
      <c r="C208" s="25"/>
      <c r="D208" s="71"/>
    </row>
    <row r="209" spans="1:125" s="26" customFormat="1">
      <c r="A209" s="24"/>
      <c r="B209" s="54"/>
      <c r="C209" s="25"/>
      <c r="D209" s="71"/>
    </row>
    <row r="210" spans="1:125" s="26" customFormat="1">
      <c r="A210" s="24"/>
      <c r="B210" s="54"/>
      <c r="C210" s="25"/>
      <c r="D210" s="71"/>
    </row>
    <row r="211" spans="1:125" s="26" customFormat="1">
      <c r="A211" s="24"/>
      <c r="B211" s="54"/>
      <c r="C211" s="25"/>
      <c r="D211" s="71"/>
    </row>
    <row r="212" spans="1:125" s="26" customFormat="1">
      <c r="A212" s="24"/>
      <c r="B212" s="54"/>
      <c r="C212" s="25"/>
      <c r="D212" s="71"/>
    </row>
    <row r="213" spans="1:125" s="26" customFormat="1">
      <c r="A213" s="24"/>
      <c r="B213" s="54"/>
      <c r="C213" s="25"/>
      <c r="D213" s="71"/>
    </row>
    <row r="214" spans="1:125" s="26" customFormat="1">
      <c r="A214" s="24"/>
      <c r="B214" s="54"/>
      <c r="C214" s="25"/>
      <c r="D214" s="71"/>
    </row>
    <row r="215" spans="1:125" s="26" customFormat="1">
      <c r="A215" s="24"/>
      <c r="B215" s="54"/>
      <c r="C215" s="25"/>
      <c r="D215" s="71"/>
    </row>
    <row r="216" spans="1:125" s="26" customFormat="1">
      <c r="A216" s="23"/>
      <c r="B216" s="54"/>
      <c r="C216" s="25"/>
      <c r="D216" s="71"/>
      <c r="DU216" s="36"/>
    </row>
    <row r="217" spans="1:125" s="26" customFormat="1">
      <c r="A217" s="23"/>
      <c r="B217" s="54"/>
      <c r="C217" s="25"/>
      <c r="D217" s="71"/>
      <c r="DU217" s="36"/>
    </row>
    <row r="218" spans="1:125" s="26" customFormat="1">
      <c r="A218" s="23"/>
      <c r="B218" s="54"/>
      <c r="C218" s="25"/>
      <c r="D218" s="71"/>
      <c r="DU218" s="36"/>
    </row>
    <row r="219" spans="1:125" s="26" customFormat="1">
      <c r="A219" s="23"/>
      <c r="B219" s="54"/>
      <c r="C219" s="25"/>
      <c r="D219" s="71"/>
      <c r="DU219" s="36"/>
    </row>
    <row r="220" spans="1:125" s="26" customFormat="1">
      <c r="A220" s="23"/>
      <c r="B220" s="54"/>
      <c r="C220" s="25"/>
      <c r="D220" s="71"/>
      <c r="DU220" s="36"/>
    </row>
    <row r="221" spans="1:125" s="26" customFormat="1">
      <c r="A221" s="23"/>
      <c r="B221" s="54"/>
      <c r="C221" s="25"/>
      <c r="D221" s="71"/>
      <c r="DU221" s="36"/>
    </row>
    <row r="222" spans="1:125" s="26" customFormat="1">
      <c r="A222" s="23"/>
      <c r="B222" s="54"/>
      <c r="C222" s="25"/>
      <c r="D222" s="71"/>
      <c r="DU222" s="36"/>
    </row>
    <row r="223" spans="1:125" s="26" customFormat="1">
      <c r="A223" s="23"/>
      <c r="B223" s="54"/>
      <c r="C223" s="25"/>
      <c r="D223" s="71"/>
      <c r="DU223" s="36"/>
    </row>
    <row r="224" spans="1:125" s="26" customFormat="1">
      <c r="A224" s="23"/>
      <c r="B224" s="54"/>
      <c r="C224" s="25"/>
      <c r="D224" s="71"/>
      <c r="DU224" s="36"/>
    </row>
    <row r="225" spans="1:125" s="26" customFormat="1">
      <c r="A225" s="23"/>
      <c r="B225" s="54"/>
      <c r="C225" s="25"/>
      <c r="D225" s="71"/>
      <c r="DU225" s="36"/>
    </row>
    <row r="226" spans="1:125" s="26" customFormat="1">
      <c r="A226" s="23"/>
      <c r="B226" s="54"/>
      <c r="C226" s="25"/>
      <c r="D226" s="71"/>
      <c r="DU226" s="36"/>
    </row>
    <row r="227" spans="1:125" s="26" customFormat="1">
      <c r="A227" s="23"/>
      <c r="B227" s="54"/>
      <c r="C227" s="25"/>
      <c r="D227" s="71"/>
      <c r="DU227" s="36"/>
    </row>
    <row r="228" spans="1:125" s="26" customFormat="1">
      <c r="A228" s="23"/>
      <c r="B228" s="54"/>
      <c r="C228" s="25"/>
      <c r="D228" s="71"/>
      <c r="DU228" s="36"/>
    </row>
    <row r="229" spans="1:125" s="26" customFormat="1">
      <c r="A229" s="23"/>
      <c r="B229" s="54"/>
      <c r="C229" s="25"/>
      <c r="D229" s="71"/>
      <c r="DU229" s="36"/>
    </row>
    <row r="230" spans="1:125" s="26" customFormat="1">
      <c r="A230" s="23"/>
      <c r="B230" s="54"/>
      <c r="C230" s="25"/>
      <c r="D230" s="71"/>
      <c r="DU230" s="36"/>
    </row>
    <row r="231" spans="1:125" s="26" customFormat="1">
      <c r="A231" s="23"/>
      <c r="B231" s="54"/>
      <c r="C231" s="25"/>
      <c r="D231" s="71"/>
      <c r="DU231" s="36"/>
    </row>
    <row r="232" spans="1:125" s="26" customFormat="1">
      <c r="A232" s="23"/>
      <c r="B232" s="54"/>
      <c r="C232" s="25"/>
      <c r="D232" s="71"/>
      <c r="DU232" s="36"/>
    </row>
    <row r="233" spans="1:125" s="26" customFormat="1">
      <c r="A233" s="23"/>
      <c r="B233" s="54"/>
      <c r="C233" s="25"/>
      <c r="D233" s="71"/>
      <c r="DU233" s="36"/>
    </row>
    <row r="234" spans="1:125" s="26" customFormat="1">
      <c r="A234" s="23"/>
      <c r="B234" s="54"/>
      <c r="C234" s="25"/>
      <c r="D234" s="71"/>
      <c r="DU234" s="36"/>
    </row>
    <row r="235" spans="1:125" s="26" customFormat="1">
      <c r="A235" s="23"/>
      <c r="B235" s="54"/>
      <c r="C235" s="25"/>
      <c r="D235" s="71"/>
      <c r="DU235" s="36"/>
    </row>
    <row r="236" spans="1:125" s="26" customFormat="1">
      <c r="A236" s="23"/>
      <c r="B236" s="54"/>
      <c r="C236" s="25"/>
      <c r="D236" s="71"/>
      <c r="DU236" s="36"/>
    </row>
    <row r="237" spans="1:125" s="26" customFormat="1">
      <c r="A237" s="23"/>
      <c r="B237" s="54"/>
      <c r="C237" s="25"/>
      <c r="D237" s="71"/>
      <c r="DU237" s="36"/>
    </row>
    <row r="238" spans="1:125" s="26" customFormat="1">
      <c r="A238" s="23"/>
      <c r="B238" s="54"/>
      <c r="C238" s="25"/>
      <c r="D238" s="71"/>
      <c r="DU238" s="36"/>
    </row>
    <row r="239" spans="1:125" s="26" customFormat="1">
      <c r="A239" s="23"/>
      <c r="B239" s="54"/>
      <c r="C239" s="25"/>
      <c r="D239" s="71"/>
      <c r="DU239" s="36"/>
    </row>
    <row r="240" spans="1:125" s="26" customFormat="1">
      <c r="A240" s="23"/>
      <c r="B240" s="54"/>
      <c r="C240" s="25"/>
      <c r="D240" s="71"/>
      <c r="DU240" s="36"/>
    </row>
    <row r="241" spans="1:125" s="26" customFormat="1">
      <c r="A241" s="23"/>
      <c r="B241" s="54"/>
      <c r="C241" s="25"/>
      <c r="D241" s="71"/>
      <c r="DU241" s="36"/>
    </row>
    <row r="242" spans="1:125" s="26" customFormat="1">
      <c r="A242" s="23"/>
      <c r="B242" s="54"/>
      <c r="C242" s="25"/>
      <c r="D242" s="71"/>
      <c r="DU242" s="36"/>
    </row>
    <row r="243" spans="1:125" s="26" customFormat="1">
      <c r="A243" s="23"/>
      <c r="B243" s="54"/>
      <c r="C243" s="25"/>
      <c r="D243" s="71"/>
      <c r="DU243" s="36"/>
    </row>
    <row r="244" spans="1:125" s="26" customFormat="1">
      <c r="A244" s="23"/>
      <c r="B244" s="54"/>
      <c r="C244" s="25"/>
      <c r="D244" s="71"/>
      <c r="DU244" s="36"/>
    </row>
    <row r="245" spans="1:125" s="26" customFormat="1">
      <c r="A245" s="23"/>
      <c r="B245" s="54"/>
      <c r="C245" s="25"/>
      <c r="D245" s="71"/>
      <c r="DU245" s="36"/>
    </row>
    <row r="246" spans="1:125" s="26" customFormat="1">
      <c r="A246" s="23"/>
      <c r="B246" s="54"/>
      <c r="C246" s="25"/>
      <c r="D246" s="71"/>
      <c r="DU246" s="36"/>
    </row>
    <row r="247" spans="1:125" s="26" customFormat="1">
      <c r="A247" s="23"/>
      <c r="B247" s="54"/>
      <c r="C247" s="25"/>
      <c r="D247" s="71"/>
      <c r="DU247" s="36"/>
    </row>
    <row r="248" spans="1:125" s="26" customFormat="1">
      <c r="A248" s="23"/>
      <c r="B248" s="54"/>
      <c r="C248" s="25"/>
      <c r="D248" s="71"/>
      <c r="DU248" s="36"/>
    </row>
    <row r="249" spans="1:125" s="26" customFormat="1">
      <c r="A249" s="23"/>
      <c r="B249" s="54"/>
      <c r="C249" s="25"/>
      <c r="D249" s="71"/>
      <c r="DU249" s="36"/>
    </row>
    <row r="250" spans="1:125" s="26" customFormat="1">
      <c r="A250" s="23"/>
      <c r="B250" s="54"/>
      <c r="C250" s="25"/>
      <c r="D250" s="71"/>
      <c r="DU250" s="36"/>
    </row>
    <row r="251" spans="1:125" s="26" customFormat="1">
      <c r="A251" s="23"/>
      <c r="B251" s="54"/>
      <c r="C251" s="25"/>
      <c r="D251" s="71"/>
      <c r="DU251" s="36"/>
    </row>
    <row r="252" spans="1:125" s="26" customFormat="1">
      <c r="A252" s="23"/>
      <c r="B252" s="54"/>
      <c r="C252" s="25"/>
      <c r="D252" s="71"/>
      <c r="DU252" s="36"/>
    </row>
    <row r="253" spans="1:125" s="26" customFormat="1">
      <c r="A253" s="23"/>
      <c r="B253" s="54"/>
      <c r="C253" s="25"/>
      <c r="D253" s="71"/>
      <c r="DU253" s="36"/>
    </row>
    <row r="254" spans="1:125" s="26" customFormat="1">
      <c r="A254" s="23"/>
      <c r="B254" s="54"/>
      <c r="C254" s="25"/>
      <c r="D254" s="71"/>
      <c r="DU254" s="36"/>
    </row>
    <row r="255" spans="1:125" s="26" customFormat="1">
      <c r="A255" s="23"/>
      <c r="B255" s="54"/>
      <c r="C255" s="25"/>
      <c r="D255" s="71"/>
      <c r="DU255" s="36"/>
    </row>
    <row r="256" spans="1:125" s="26" customFormat="1">
      <c r="A256" s="23"/>
      <c r="B256" s="54"/>
      <c r="C256" s="25"/>
      <c r="D256" s="71"/>
      <c r="DU256" s="36"/>
    </row>
    <row r="257" spans="1:125" s="26" customFormat="1">
      <c r="A257" s="23"/>
      <c r="B257" s="54"/>
      <c r="C257" s="25"/>
      <c r="D257" s="71"/>
      <c r="DU257" s="36"/>
    </row>
    <row r="258" spans="1:125" s="26" customFormat="1">
      <c r="A258" s="23"/>
      <c r="B258" s="54"/>
      <c r="C258" s="25"/>
      <c r="D258" s="71"/>
      <c r="DU258" s="36"/>
    </row>
    <row r="259" spans="1:125" s="26" customFormat="1">
      <c r="A259" s="23"/>
      <c r="B259" s="54"/>
      <c r="C259" s="25"/>
      <c r="D259" s="71"/>
      <c r="DU259" s="36"/>
    </row>
    <row r="260" spans="1:125" s="26" customFormat="1">
      <c r="A260" s="23"/>
      <c r="B260" s="54"/>
      <c r="C260" s="25"/>
      <c r="D260" s="71"/>
      <c r="DU260" s="36"/>
    </row>
    <row r="261" spans="1:125" s="26" customFormat="1">
      <c r="A261" s="23"/>
      <c r="B261" s="54"/>
      <c r="C261" s="25"/>
      <c r="D261" s="71"/>
      <c r="DU261" s="36"/>
    </row>
    <row r="262" spans="1:125" s="26" customFormat="1">
      <c r="A262" s="23"/>
      <c r="B262" s="54"/>
      <c r="C262" s="25"/>
      <c r="D262" s="71"/>
      <c r="DU262" s="36"/>
    </row>
    <row r="263" spans="1:125" s="26" customFormat="1">
      <c r="A263" s="23"/>
      <c r="B263" s="54"/>
      <c r="C263" s="25"/>
      <c r="D263" s="71"/>
      <c r="DU263" s="36"/>
    </row>
    <row r="264" spans="1:125" s="26" customFormat="1">
      <c r="A264" s="23"/>
      <c r="B264" s="54"/>
      <c r="C264" s="25"/>
      <c r="D264" s="71"/>
      <c r="DU264" s="36"/>
    </row>
    <row r="265" spans="1:125" s="26" customFormat="1">
      <c r="A265" s="23"/>
      <c r="B265" s="54"/>
      <c r="C265" s="25"/>
      <c r="D265" s="71"/>
      <c r="DU265" s="36"/>
    </row>
    <row r="266" spans="1:125" s="26" customFormat="1">
      <c r="A266" s="23"/>
      <c r="B266" s="54"/>
      <c r="C266" s="25"/>
      <c r="D266" s="71"/>
      <c r="DU266" s="36"/>
    </row>
    <row r="267" spans="1:125" s="26" customFormat="1">
      <c r="A267" s="23"/>
      <c r="B267" s="54"/>
      <c r="C267" s="25"/>
      <c r="D267" s="71"/>
      <c r="DU267" s="36"/>
    </row>
    <row r="268" spans="1:125" s="26" customFormat="1">
      <c r="A268" s="23"/>
      <c r="B268" s="54"/>
      <c r="C268" s="25"/>
      <c r="D268" s="71"/>
      <c r="DU268" s="36"/>
    </row>
    <row r="269" spans="1:125" s="26" customFormat="1">
      <c r="A269" s="23"/>
      <c r="B269" s="54"/>
      <c r="C269" s="25"/>
      <c r="D269" s="71"/>
      <c r="DU269" s="36"/>
    </row>
    <row r="270" spans="1:125" s="26" customFormat="1">
      <c r="A270" s="23"/>
      <c r="B270" s="54"/>
      <c r="C270" s="25"/>
      <c r="D270" s="71"/>
      <c r="DU270" s="36"/>
    </row>
    <row r="271" spans="1:125" s="26" customFormat="1">
      <c r="A271" s="23"/>
      <c r="B271" s="54"/>
      <c r="C271" s="25"/>
      <c r="D271" s="71"/>
      <c r="DU271" s="36"/>
    </row>
    <row r="272" spans="1:125" s="26" customFormat="1">
      <c r="A272" s="23"/>
      <c r="B272" s="54"/>
      <c r="C272" s="25"/>
      <c r="D272" s="71"/>
      <c r="DU272" s="36"/>
    </row>
    <row r="273" spans="1:125" s="26" customFormat="1">
      <c r="A273" s="23"/>
      <c r="B273" s="54"/>
      <c r="C273" s="25"/>
      <c r="D273" s="71"/>
      <c r="DU273" s="36"/>
    </row>
    <row r="274" spans="1:125" s="26" customFormat="1">
      <c r="A274" s="23"/>
      <c r="B274" s="54"/>
      <c r="C274" s="25"/>
      <c r="D274" s="71"/>
      <c r="DU274" s="36"/>
    </row>
    <row r="275" spans="1:125" s="26" customFormat="1">
      <c r="A275" s="23"/>
      <c r="B275" s="54"/>
      <c r="C275" s="25"/>
      <c r="D275" s="71"/>
      <c r="DU275" s="36"/>
    </row>
    <row r="276" spans="1:125" s="26" customFormat="1">
      <c r="A276" s="23"/>
      <c r="B276" s="54"/>
      <c r="C276" s="25"/>
      <c r="D276" s="71"/>
      <c r="DU276" s="36"/>
    </row>
    <row r="277" spans="1:125" s="26" customFormat="1">
      <c r="A277" s="23"/>
      <c r="B277" s="54"/>
      <c r="C277" s="25"/>
      <c r="D277" s="71"/>
      <c r="DU277" s="36"/>
    </row>
    <row r="278" spans="1:125" s="26" customFormat="1">
      <c r="A278" s="23"/>
      <c r="B278" s="54"/>
      <c r="C278" s="25"/>
      <c r="D278" s="71"/>
      <c r="DU278" s="36"/>
    </row>
    <row r="279" spans="1:125" s="26" customFormat="1">
      <c r="A279" s="23"/>
      <c r="B279" s="54"/>
      <c r="C279" s="25"/>
      <c r="D279" s="71"/>
      <c r="DU279" s="36"/>
    </row>
    <row r="280" spans="1:125" s="26" customFormat="1">
      <c r="A280" s="23"/>
      <c r="B280" s="54"/>
      <c r="C280" s="25"/>
      <c r="D280" s="71"/>
      <c r="DU280" s="36"/>
    </row>
    <row r="281" spans="1:125" s="26" customFormat="1">
      <c r="A281" s="23"/>
      <c r="B281" s="54"/>
      <c r="C281" s="25"/>
      <c r="D281" s="71"/>
      <c r="DU281" s="36"/>
    </row>
    <row r="282" spans="1:125" s="26" customFormat="1">
      <c r="A282" s="23"/>
      <c r="B282" s="54"/>
      <c r="C282" s="25"/>
      <c r="D282" s="71"/>
      <c r="DU282" s="36"/>
    </row>
    <row r="283" spans="1:125" s="26" customFormat="1">
      <c r="A283" s="23"/>
      <c r="B283" s="54"/>
      <c r="C283" s="25"/>
      <c r="D283" s="71"/>
      <c r="DU283" s="36"/>
    </row>
    <row r="284" spans="1:125" s="26" customFormat="1">
      <c r="A284" s="23"/>
      <c r="B284" s="54"/>
      <c r="C284" s="25"/>
      <c r="D284" s="71"/>
      <c r="DU284" s="36"/>
    </row>
    <row r="285" spans="1:125" s="26" customFormat="1">
      <c r="A285" s="23"/>
      <c r="B285" s="54"/>
      <c r="C285" s="25"/>
      <c r="D285" s="71"/>
      <c r="DU285" s="36"/>
    </row>
    <row r="286" spans="1:125" s="26" customFormat="1">
      <c r="A286" s="23"/>
      <c r="B286" s="54"/>
      <c r="C286" s="25"/>
      <c r="D286" s="71"/>
      <c r="DU286" s="36"/>
    </row>
    <row r="287" spans="1:125" s="26" customFormat="1">
      <c r="A287" s="23"/>
      <c r="B287" s="54"/>
      <c r="C287" s="25"/>
      <c r="D287" s="71"/>
      <c r="DU287" s="36"/>
    </row>
    <row r="288" spans="1:125" s="26" customFormat="1">
      <c r="A288" s="23"/>
      <c r="B288" s="54"/>
      <c r="C288" s="25"/>
      <c r="D288" s="71"/>
      <c r="DU288" s="36"/>
    </row>
    <row r="289" spans="1:125" s="26" customFormat="1">
      <c r="A289" s="23"/>
      <c r="B289" s="54"/>
      <c r="C289" s="25"/>
      <c r="D289" s="71"/>
      <c r="DU289" s="36"/>
    </row>
    <row r="290" spans="1:125" s="26" customFormat="1">
      <c r="A290" s="23"/>
      <c r="B290" s="54"/>
      <c r="C290" s="25"/>
      <c r="D290" s="71"/>
      <c r="DU290" s="36"/>
    </row>
    <row r="291" spans="1:125" s="26" customFormat="1">
      <c r="A291" s="23"/>
      <c r="B291" s="54"/>
      <c r="C291" s="25"/>
      <c r="D291" s="71"/>
      <c r="DU291" s="36"/>
    </row>
    <row r="292" spans="1:125" s="26" customFormat="1">
      <c r="A292" s="23"/>
      <c r="B292" s="54"/>
      <c r="C292" s="25"/>
      <c r="D292" s="71"/>
      <c r="DU292" s="36"/>
    </row>
    <row r="293" spans="1:125" s="26" customFormat="1">
      <c r="A293" s="23"/>
      <c r="B293" s="54"/>
      <c r="C293" s="25"/>
      <c r="D293" s="71"/>
      <c r="DU293" s="36"/>
    </row>
    <row r="294" spans="1:125" s="26" customFormat="1">
      <c r="A294" s="23"/>
      <c r="B294" s="54"/>
      <c r="C294" s="25"/>
      <c r="D294" s="71"/>
      <c r="DU294" s="36"/>
    </row>
    <row r="295" spans="1:125" s="26" customFormat="1">
      <c r="A295" s="23"/>
      <c r="B295" s="54"/>
      <c r="C295" s="25"/>
      <c r="D295" s="71"/>
      <c r="DU295" s="36"/>
    </row>
    <row r="296" spans="1:125" s="26" customFormat="1">
      <c r="A296" s="23"/>
      <c r="B296" s="54"/>
      <c r="C296" s="25"/>
      <c r="D296" s="71"/>
      <c r="DU296" s="36"/>
    </row>
    <row r="297" spans="1:125" s="26" customFormat="1">
      <c r="A297" s="23"/>
      <c r="B297" s="54"/>
      <c r="C297" s="25"/>
      <c r="D297" s="71"/>
      <c r="DU297" s="36"/>
    </row>
    <row r="298" spans="1:125" s="26" customFormat="1">
      <c r="A298" s="23"/>
      <c r="B298" s="54"/>
      <c r="C298" s="25"/>
      <c r="D298" s="71"/>
      <c r="DU298" s="36"/>
    </row>
    <row r="299" spans="1:125" s="26" customFormat="1">
      <c r="A299" s="23"/>
      <c r="B299" s="54"/>
      <c r="C299" s="25"/>
      <c r="D299" s="71"/>
      <c r="DU299" s="36"/>
    </row>
    <row r="300" spans="1:125" s="26" customFormat="1">
      <c r="A300" s="23"/>
      <c r="B300" s="54"/>
      <c r="C300" s="25"/>
      <c r="D300" s="71"/>
      <c r="DU300" s="36"/>
    </row>
    <row r="301" spans="1:125" s="26" customFormat="1">
      <c r="A301" s="23"/>
      <c r="B301" s="54"/>
      <c r="C301" s="25"/>
      <c r="D301" s="71"/>
      <c r="DU301" s="36"/>
    </row>
    <row r="302" spans="1:125" s="26" customFormat="1">
      <c r="A302" s="23"/>
      <c r="B302" s="54"/>
      <c r="C302" s="25"/>
      <c r="D302" s="71"/>
      <c r="DU302" s="36"/>
    </row>
    <row r="303" spans="1:125" s="26" customFormat="1">
      <c r="A303" s="23"/>
      <c r="B303" s="54"/>
      <c r="C303" s="25"/>
      <c r="D303" s="71"/>
      <c r="DU303" s="36"/>
    </row>
    <row r="304" spans="1:125" s="26" customFormat="1">
      <c r="A304" s="23"/>
      <c r="B304" s="54"/>
      <c r="C304" s="25"/>
      <c r="D304" s="71"/>
      <c r="DU304" s="36"/>
    </row>
    <row r="305" spans="1:125" s="26" customFormat="1">
      <c r="A305" s="23"/>
      <c r="B305" s="54"/>
      <c r="C305" s="25"/>
      <c r="D305" s="71"/>
      <c r="DU305" s="36"/>
    </row>
    <row r="306" spans="1:125" s="26" customFormat="1">
      <c r="A306" s="23"/>
      <c r="B306" s="54"/>
      <c r="C306" s="25"/>
      <c r="D306" s="71"/>
      <c r="DU306" s="36"/>
    </row>
    <row r="307" spans="1:125" s="26" customFormat="1">
      <c r="A307" s="23"/>
      <c r="B307" s="54"/>
      <c r="C307" s="25"/>
      <c r="D307" s="71"/>
      <c r="DU307" s="36"/>
    </row>
    <row r="308" spans="1:125" s="26" customFormat="1">
      <c r="A308" s="23"/>
      <c r="B308" s="54"/>
      <c r="C308" s="25"/>
      <c r="D308" s="71"/>
      <c r="DU308" s="36"/>
    </row>
    <row r="309" spans="1:125" s="26" customFormat="1">
      <c r="A309" s="23"/>
      <c r="B309" s="54"/>
      <c r="C309" s="25"/>
      <c r="D309" s="71"/>
      <c r="DU309" s="36"/>
    </row>
    <row r="310" spans="1:125" s="26" customFormat="1">
      <c r="A310" s="23"/>
      <c r="B310" s="54"/>
      <c r="C310" s="25"/>
      <c r="D310" s="71"/>
      <c r="DU310" s="36"/>
    </row>
    <row r="311" spans="1:125" s="26" customFormat="1">
      <c r="A311" s="23"/>
      <c r="B311" s="54"/>
      <c r="C311" s="25"/>
      <c r="D311" s="71"/>
      <c r="DU311" s="36"/>
    </row>
    <row r="312" spans="1:125" s="26" customFormat="1">
      <c r="A312" s="23"/>
      <c r="B312" s="54"/>
      <c r="C312" s="25"/>
      <c r="D312" s="71"/>
      <c r="DU312" s="36"/>
    </row>
    <row r="313" spans="1:125" s="26" customFormat="1">
      <c r="A313" s="23"/>
      <c r="B313" s="54"/>
      <c r="C313" s="25"/>
      <c r="D313" s="71"/>
      <c r="DU313" s="36"/>
    </row>
    <row r="314" spans="1:125" s="26" customFormat="1">
      <c r="A314" s="23"/>
      <c r="B314" s="54"/>
      <c r="C314" s="25"/>
      <c r="D314" s="71"/>
      <c r="DU314" s="36"/>
    </row>
    <row r="315" spans="1:125" s="26" customFormat="1">
      <c r="A315" s="23"/>
      <c r="B315" s="54"/>
      <c r="C315" s="25"/>
      <c r="D315" s="71"/>
      <c r="DU315" s="36"/>
    </row>
    <row r="316" spans="1:125" s="26" customFormat="1">
      <c r="A316" s="23"/>
      <c r="B316" s="54"/>
      <c r="C316" s="25"/>
      <c r="D316" s="71"/>
      <c r="DU316" s="36"/>
    </row>
    <row r="317" spans="1:125" s="26" customFormat="1">
      <c r="A317" s="23"/>
      <c r="B317" s="54"/>
      <c r="C317" s="25"/>
      <c r="D317" s="71"/>
      <c r="DU317" s="36"/>
    </row>
    <row r="318" spans="1:125" s="26" customFormat="1">
      <c r="A318" s="23"/>
      <c r="B318" s="54"/>
      <c r="C318" s="25"/>
      <c r="D318" s="71"/>
      <c r="DU318" s="36"/>
    </row>
    <row r="319" spans="1:125" s="26" customFormat="1">
      <c r="A319" s="23"/>
      <c r="B319" s="54"/>
      <c r="C319" s="25"/>
      <c r="D319" s="71"/>
      <c r="DU319" s="36"/>
    </row>
    <row r="320" spans="1:125" s="26" customFormat="1">
      <c r="A320" s="23"/>
      <c r="B320" s="54"/>
      <c r="C320" s="25"/>
      <c r="D320" s="71"/>
      <c r="DU320" s="36"/>
    </row>
    <row r="321" spans="1:125" s="26" customFormat="1">
      <c r="A321" s="23"/>
      <c r="B321" s="54"/>
      <c r="C321" s="25"/>
      <c r="D321" s="71"/>
      <c r="DU321" s="36"/>
    </row>
    <row r="322" spans="1:125" s="26" customFormat="1">
      <c r="A322" s="23"/>
      <c r="B322" s="54"/>
      <c r="C322" s="25"/>
      <c r="D322" s="71"/>
      <c r="DU322" s="36"/>
    </row>
    <row r="323" spans="1:125" s="26" customFormat="1">
      <c r="A323" s="23"/>
      <c r="B323" s="54"/>
      <c r="C323" s="25"/>
      <c r="D323" s="71"/>
      <c r="DU323" s="36"/>
    </row>
    <row r="324" spans="1:125" s="26" customFormat="1">
      <c r="A324" s="23"/>
      <c r="B324" s="54"/>
      <c r="C324" s="25"/>
      <c r="D324" s="71"/>
      <c r="DU324" s="36"/>
    </row>
    <row r="325" spans="1:125" s="26" customFormat="1">
      <c r="A325" s="23"/>
      <c r="B325" s="54"/>
      <c r="C325" s="25"/>
      <c r="D325" s="71"/>
      <c r="DU325" s="36"/>
    </row>
    <row r="326" spans="1:125" s="26" customFormat="1">
      <c r="A326" s="23"/>
      <c r="B326" s="54"/>
      <c r="C326" s="25"/>
      <c r="D326" s="71"/>
      <c r="DU326" s="36"/>
    </row>
    <row r="327" spans="1:125" s="26" customFormat="1">
      <c r="A327" s="23"/>
      <c r="B327" s="54"/>
      <c r="C327" s="25"/>
      <c r="D327" s="71"/>
      <c r="DU327" s="36"/>
    </row>
    <row r="328" spans="1:125" s="26" customFormat="1">
      <c r="A328" s="23"/>
      <c r="B328" s="54"/>
      <c r="C328" s="25"/>
      <c r="D328" s="71"/>
      <c r="DU328" s="36"/>
    </row>
    <row r="329" spans="1:125" s="26" customFormat="1">
      <c r="A329" s="23"/>
      <c r="B329" s="54"/>
      <c r="C329" s="25"/>
      <c r="D329" s="71"/>
      <c r="DU329" s="36"/>
    </row>
    <row r="330" spans="1:125" s="26" customFormat="1">
      <c r="A330" s="23"/>
      <c r="B330" s="54"/>
      <c r="C330" s="25"/>
      <c r="D330" s="71"/>
      <c r="DU330" s="36"/>
    </row>
    <row r="331" spans="1:125" s="26" customFormat="1">
      <c r="A331" s="23"/>
      <c r="B331" s="54"/>
      <c r="C331" s="25"/>
      <c r="D331" s="71"/>
      <c r="DU331" s="36"/>
    </row>
    <row r="332" spans="1:125" s="26" customFormat="1">
      <c r="A332" s="23"/>
      <c r="B332" s="54"/>
      <c r="C332" s="25"/>
      <c r="D332" s="71"/>
      <c r="DU332" s="36"/>
    </row>
    <row r="333" spans="1:125" s="26" customFormat="1">
      <c r="A333" s="23"/>
      <c r="B333" s="54"/>
      <c r="C333" s="25"/>
      <c r="D333" s="71"/>
      <c r="DU333" s="36"/>
    </row>
    <row r="334" spans="1:125" s="26" customFormat="1">
      <c r="A334" s="23"/>
      <c r="B334" s="54"/>
      <c r="C334" s="25"/>
      <c r="D334" s="71"/>
      <c r="DU334" s="36"/>
    </row>
    <row r="335" spans="1:125" s="26" customFormat="1">
      <c r="A335" s="23"/>
      <c r="B335" s="54"/>
      <c r="C335" s="25"/>
      <c r="D335" s="71"/>
      <c r="DU335" s="36"/>
    </row>
    <row r="336" spans="1:125" s="26" customFormat="1">
      <c r="A336" s="23"/>
      <c r="B336" s="54"/>
      <c r="C336" s="25"/>
      <c r="D336" s="71"/>
      <c r="DU336" s="36"/>
    </row>
    <row r="337" spans="1:125" s="26" customFormat="1">
      <c r="A337" s="23"/>
      <c r="B337" s="54"/>
      <c r="C337" s="25"/>
      <c r="D337" s="71"/>
      <c r="DU337" s="36"/>
    </row>
    <row r="338" spans="1:125" s="26" customFormat="1">
      <c r="A338" s="23"/>
      <c r="B338" s="54"/>
      <c r="C338" s="25"/>
      <c r="D338" s="71"/>
      <c r="DU338" s="36"/>
    </row>
    <row r="339" spans="1:125" s="26" customFormat="1">
      <c r="A339" s="23"/>
      <c r="B339" s="54"/>
      <c r="C339" s="25"/>
      <c r="D339" s="71"/>
      <c r="DU339" s="36"/>
    </row>
    <row r="340" spans="1:125" s="26" customFormat="1">
      <c r="A340" s="23"/>
      <c r="B340" s="54"/>
      <c r="C340" s="25"/>
      <c r="D340" s="71"/>
      <c r="DU340" s="36"/>
    </row>
    <row r="341" spans="1:125" s="26" customFormat="1">
      <c r="A341" s="23"/>
      <c r="B341" s="54"/>
      <c r="C341" s="25"/>
      <c r="D341" s="71"/>
      <c r="DU341" s="36"/>
    </row>
    <row r="342" spans="1:125" s="26" customFormat="1">
      <c r="A342" s="23"/>
      <c r="B342" s="54"/>
      <c r="C342" s="25"/>
      <c r="D342" s="71"/>
      <c r="DU342" s="36"/>
    </row>
    <row r="343" spans="1:125" s="26" customFormat="1">
      <c r="A343" s="23"/>
      <c r="B343" s="54"/>
      <c r="C343" s="25"/>
      <c r="D343" s="71"/>
      <c r="DU343" s="36"/>
    </row>
    <row r="344" spans="1:125" s="26" customFormat="1">
      <c r="A344" s="23"/>
      <c r="B344" s="54"/>
      <c r="C344" s="25"/>
      <c r="D344" s="71"/>
      <c r="DU344" s="36"/>
    </row>
    <row r="345" spans="1:125" s="26" customFormat="1">
      <c r="A345" s="23"/>
      <c r="B345" s="54"/>
      <c r="C345" s="25"/>
      <c r="D345" s="71"/>
      <c r="DU345" s="36"/>
    </row>
    <row r="346" spans="1:125" s="26" customFormat="1">
      <c r="A346" s="23"/>
      <c r="B346" s="54"/>
      <c r="C346" s="25"/>
      <c r="D346" s="71"/>
      <c r="DU346" s="36"/>
    </row>
    <row r="347" spans="1:125" s="26" customFormat="1">
      <c r="A347" s="23"/>
      <c r="B347" s="54"/>
      <c r="C347" s="25"/>
      <c r="D347" s="71"/>
      <c r="DU347" s="36"/>
    </row>
    <row r="348" spans="1:125" s="26" customFormat="1">
      <c r="A348" s="23"/>
      <c r="B348" s="54"/>
      <c r="C348" s="25"/>
      <c r="D348" s="71"/>
      <c r="DU348" s="36"/>
    </row>
    <row r="349" spans="1:125" s="26" customFormat="1">
      <c r="A349" s="23"/>
      <c r="B349" s="54"/>
      <c r="C349" s="25"/>
      <c r="D349" s="71"/>
      <c r="DU349" s="36"/>
    </row>
    <row r="350" spans="1:125" s="26" customFormat="1">
      <c r="A350" s="23"/>
      <c r="B350" s="54"/>
      <c r="C350" s="25"/>
      <c r="D350" s="71"/>
      <c r="DU350" s="36"/>
    </row>
    <row r="351" spans="1:125" s="26" customFormat="1">
      <c r="A351" s="23"/>
      <c r="B351" s="54"/>
      <c r="C351" s="25"/>
      <c r="D351" s="71"/>
      <c r="DU351" s="36"/>
    </row>
    <row r="352" spans="1:125" s="26" customFormat="1">
      <c r="A352" s="23"/>
      <c r="B352" s="54"/>
      <c r="C352" s="25"/>
      <c r="D352" s="71"/>
      <c r="DU352" s="36"/>
    </row>
    <row r="353" spans="1:125" s="26" customFormat="1">
      <c r="A353" s="23"/>
      <c r="B353" s="54"/>
      <c r="C353" s="25"/>
      <c r="D353" s="71"/>
      <c r="DU353" s="36"/>
    </row>
    <row r="354" spans="1:125" s="26" customFormat="1">
      <c r="A354" s="23"/>
      <c r="B354" s="54"/>
      <c r="C354" s="25"/>
      <c r="D354" s="71"/>
      <c r="DU354" s="36"/>
    </row>
    <row r="355" spans="1:125" s="26" customFormat="1">
      <c r="A355" s="23"/>
      <c r="B355" s="54"/>
      <c r="C355" s="25"/>
      <c r="D355" s="71"/>
      <c r="DU355" s="36"/>
    </row>
    <row r="356" spans="1:125" s="26" customFormat="1">
      <c r="A356" s="23"/>
      <c r="B356" s="54"/>
      <c r="C356" s="25"/>
      <c r="D356" s="71"/>
      <c r="DU356" s="36"/>
    </row>
    <row r="357" spans="1:125" s="26" customFormat="1">
      <c r="A357" s="23"/>
      <c r="B357" s="54"/>
      <c r="C357" s="25"/>
      <c r="D357" s="71"/>
      <c r="DU357" s="36"/>
    </row>
    <row r="358" spans="1:125" s="26" customFormat="1">
      <c r="A358" s="23"/>
      <c r="B358" s="54"/>
      <c r="C358" s="25"/>
      <c r="D358" s="71"/>
      <c r="DU358" s="36"/>
    </row>
    <row r="359" spans="1:125" s="26" customFormat="1">
      <c r="A359" s="23"/>
      <c r="B359" s="54"/>
      <c r="C359" s="25"/>
      <c r="D359" s="71"/>
      <c r="DU359" s="36"/>
    </row>
    <row r="360" spans="1:125" s="26" customFormat="1">
      <c r="A360" s="23"/>
      <c r="B360" s="54"/>
      <c r="C360" s="25"/>
      <c r="D360" s="71"/>
      <c r="DU360" s="36"/>
    </row>
    <row r="361" spans="1:125" s="26" customFormat="1">
      <c r="A361" s="23"/>
      <c r="B361" s="54"/>
      <c r="C361" s="25"/>
      <c r="D361" s="71"/>
      <c r="DU361" s="36"/>
    </row>
    <row r="362" spans="1:125" s="26" customFormat="1">
      <c r="A362" s="23"/>
      <c r="B362" s="54"/>
      <c r="C362" s="25"/>
      <c r="D362" s="71"/>
      <c r="DU362" s="36"/>
    </row>
    <row r="363" spans="1:125" s="26" customFormat="1">
      <c r="A363" s="23"/>
      <c r="B363" s="54"/>
      <c r="C363" s="25"/>
      <c r="D363" s="71"/>
      <c r="DU363" s="36"/>
    </row>
    <row r="364" spans="1:125" s="26" customFormat="1">
      <c r="A364" s="23"/>
      <c r="B364" s="54"/>
      <c r="C364" s="25"/>
      <c r="D364" s="71"/>
      <c r="DU364" s="36"/>
    </row>
    <row r="365" spans="1:125" s="26" customFormat="1">
      <c r="A365" s="23"/>
      <c r="B365" s="54"/>
      <c r="C365" s="25"/>
      <c r="D365" s="71"/>
      <c r="DU365" s="36"/>
    </row>
    <row r="366" spans="1:125" s="26" customFormat="1">
      <c r="A366" s="23"/>
      <c r="B366" s="54"/>
      <c r="C366" s="25"/>
      <c r="D366" s="71"/>
      <c r="DU366" s="36"/>
    </row>
    <row r="367" spans="1:125" s="26" customFormat="1">
      <c r="A367" s="23"/>
      <c r="B367" s="54"/>
      <c r="C367" s="25"/>
      <c r="D367" s="71"/>
      <c r="DU367" s="36"/>
    </row>
    <row r="368" spans="1:125" s="26" customFormat="1">
      <c r="A368" s="23"/>
      <c r="B368" s="54"/>
      <c r="C368" s="25"/>
      <c r="D368" s="71"/>
      <c r="DU368" s="36"/>
    </row>
    <row r="369" spans="1:125" s="26" customFormat="1">
      <c r="A369" s="23"/>
      <c r="B369" s="54"/>
      <c r="C369" s="25"/>
      <c r="D369" s="71"/>
      <c r="DU369" s="36"/>
    </row>
    <row r="370" spans="1:125" s="26" customFormat="1">
      <c r="A370" s="23"/>
      <c r="B370" s="54"/>
      <c r="C370" s="25"/>
      <c r="D370" s="71"/>
      <c r="DU370" s="36"/>
    </row>
    <row r="371" spans="1:125" s="26" customFormat="1">
      <c r="A371" s="23"/>
      <c r="B371" s="54"/>
      <c r="C371" s="25"/>
      <c r="D371" s="71"/>
      <c r="DU371" s="36"/>
    </row>
    <row r="372" spans="1:125" s="26" customFormat="1">
      <c r="A372" s="23"/>
      <c r="B372" s="54"/>
      <c r="C372" s="25"/>
      <c r="D372" s="71"/>
      <c r="DU372" s="36"/>
    </row>
    <row r="373" spans="1:125" s="26" customFormat="1">
      <c r="A373" s="23"/>
      <c r="B373" s="54"/>
      <c r="C373" s="25"/>
      <c r="D373" s="71"/>
      <c r="DU373" s="36"/>
    </row>
    <row r="374" spans="1:125" s="26" customFormat="1">
      <c r="A374" s="23"/>
      <c r="B374" s="54"/>
      <c r="C374" s="25"/>
      <c r="D374" s="71"/>
      <c r="DU374" s="36"/>
    </row>
    <row r="375" spans="1:125" s="26" customFormat="1">
      <c r="A375" s="23"/>
      <c r="B375" s="54"/>
      <c r="C375" s="25"/>
      <c r="D375" s="71"/>
      <c r="DU375" s="36"/>
    </row>
    <row r="376" spans="1:125" s="26" customFormat="1">
      <c r="A376" s="23"/>
      <c r="B376" s="54"/>
      <c r="C376" s="25"/>
      <c r="D376" s="71"/>
      <c r="DU376" s="36"/>
    </row>
    <row r="377" spans="1:125" s="26" customFormat="1">
      <c r="A377" s="23"/>
      <c r="B377" s="54"/>
      <c r="C377" s="25"/>
      <c r="D377" s="71"/>
      <c r="DU377" s="36"/>
    </row>
    <row r="378" spans="1:125" s="26" customFormat="1">
      <c r="A378" s="23"/>
      <c r="B378" s="54"/>
      <c r="C378" s="25"/>
      <c r="D378" s="71"/>
      <c r="DU378" s="36"/>
    </row>
    <row r="379" spans="1:125" s="26" customFormat="1">
      <c r="A379" s="23"/>
      <c r="B379" s="54"/>
      <c r="C379" s="25"/>
      <c r="D379" s="71"/>
      <c r="DU379" s="36"/>
    </row>
    <row r="380" spans="1:125" s="26" customFormat="1">
      <c r="A380" s="23"/>
      <c r="B380" s="54"/>
      <c r="C380" s="25"/>
      <c r="D380" s="71"/>
      <c r="DU380" s="36"/>
    </row>
    <row r="381" spans="1:125" s="26" customFormat="1">
      <c r="A381" s="23"/>
      <c r="B381" s="54"/>
      <c r="C381" s="25"/>
      <c r="D381" s="71"/>
      <c r="DU381" s="36"/>
    </row>
    <row r="382" spans="1:125" s="26" customFormat="1">
      <c r="A382" s="23"/>
      <c r="B382" s="54"/>
      <c r="C382" s="25"/>
      <c r="D382" s="71"/>
      <c r="DU382" s="36"/>
    </row>
    <row r="383" spans="1:125" s="26" customFormat="1">
      <c r="A383" s="23"/>
      <c r="B383" s="54"/>
      <c r="C383" s="25"/>
      <c r="D383" s="71"/>
      <c r="DU383" s="36"/>
    </row>
    <row r="384" spans="1:125" s="26" customFormat="1">
      <c r="A384" s="23"/>
      <c r="B384" s="54"/>
      <c r="C384" s="25"/>
      <c r="D384" s="71"/>
      <c r="DU384" s="36"/>
    </row>
    <row r="385" spans="1:125" s="26" customFormat="1">
      <c r="A385" s="23"/>
      <c r="B385" s="54"/>
      <c r="C385" s="25"/>
      <c r="D385" s="71"/>
      <c r="DU385" s="36"/>
    </row>
    <row r="386" spans="1:125" s="26" customFormat="1">
      <c r="A386" s="23"/>
      <c r="B386" s="54"/>
      <c r="C386" s="25"/>
      <c r="D386" s="71"/>
      <c r="DU386" s="36"/>
    </row>
    <row r="387" spans="1:125" s="26" customFormat="1">
      <c r="A387" s="23"/>
      <c r="B387" s="54"/>
      <c r="C387" s="25"/>
      <c r="D387" s="71"/>
      <c r="DU387" s="36"/>
    </row>
    <row r="388" spans="1:125" s="26" customFormat="1">
      <c r="A388" s="23"/>
      <c r="B388" s="54"/>
      <c r="C388" s="25"/>
      <c r="D388" s="71"/>
      <c r="DU388" s="36"/>
    </row>
    <row r="389" spans="1:125" s="26" customFormat="1">
      <c r="A389" s="23"/>
      <c r="B389" s="54"/>
      <c r="C389" s="25"/>
      <c r="D389" s="71"/>
      <c r="DU389" s="36"/>
    </row>
    <row r="390" spans="1:125" s="26" customFormat="1">
      <c r="A390" s="23"/>
      <c r="B390" s="54"/>
      <c r="C390" s="25"/>
      <c r="D390" s="71"/>
      <c r="DU390" s="36"/>
    </row>
    <row r="391" spans="1:125" s="26" customFormat="1">
      <c r="A391" s="23"/>
      <c r="B391" s="54"/>
      <c r="C391" s="25"/>
      <c r="D391" s="71"/>
      <c r="DU391" s="36"/>
    </row>
    <row r="392" spans="1:125" s="26" customFormat="1">
      <c r="A392" s="23"/>
      <c r="B392" s="54"/>
      <c r="C392" s="25"/>
      <c r="D392" s="71"/>
      <c r="DU392" s="36"/>
    </row>
    <row r="393" spans="1:125" s="26" customFormat="1">
      <c r="A393" s="23"/>
      <c r="B393" s="54"/>
      <c r="C393" s="25"/>
      <c r="D393" s="71"/>
      <c r="DU393" s="36"/>
    </row>
    <row r="394" spans="1:125" s="26" customFormat="1">
      <c r="A394" s="23"/>
      <c r="B394" s="54"/>
      <c r="C394" s="25"/>
      <c r="D394" s="71"/>
      <c r="DU394" s="36"/>
    </row>
    <row r="395" spans="1:125" s="26" customFormat="1">
      <c r="A395" s="23"/>
      <c r="B395" s="54"/>
      <c r="C395" s="25"/>
      <c r="D395" s="71"/>
      <c r="DU395" s="36"/>
    </row>
    <row r="396" spans="1:125" s="26" customFormat="1">
      <c r="A396" s="23"/>
      <c r="B396" s="54"/>
      <c r="C396" s="25"/>
      <c r="D396" s="71"/>
      <c r="DU396" s="36"/>
    </row>
    <row r="397" spans="1:125" s="26" customFormat="1">
      <c r="A397" s="23"/>
      <c r="B397" s="54"/>
      <c r="C397" s="25"/>
      <c r="D397" s="71"/>
      <c r="DU397" s="36"/>
    </row>
    <row r="398" spans="1:125" s="26" customFormat="1">
      <c r="A398" s="23"/>
      <c r="B398" s="54"/>
      <c r="C398" s="25"/>
      <c r="D398" s="71"/>
      <c r="DU398" s="36"/>
    </row>
    <row r="399" spans="1:125" s="26" customFormat="1">
      <c r="A399" s="23"/>
      <c r="B399" s="54"/>
      <c r="C399" s="25"/>
      <c r="D399" s="71"/>
      <c r="DU399" s="36"/>
    </row>
    <row r="400" spans="1:125" s="26" customFormat="1">
      <c r="A400" s="23"/>
      <c r="B400" s="54"/>
      <c r="C400" s="25"/>
      <c r="D400" s="71"/>
      <c r="DU400" s="36"/>
    </row>
    <row r="401" spans="1:125" s="26" customFormat="1">
      <c r="A401" s="23"/>
      <c r="B401" s="54"/>
      <c r="C401" s="25"/>
      <c r="D401" s="71"/>
      <c r="DU401" s="36"/>
    </row>
    <row r="402" spans="1:125" s="26" customFormat="1">
      <c r="A402" s="23"/>
      <c r="B402" s="54"/>
      <c r="C402" s="25"/>
      <c r="D402" s="71"/>
      <c r="DU402" s="36"/>
    </row>
    <row r="403" spans="1:125" s="26" customFormat="1">
      <c r="A403" s="23"/>
      <c r="B403" s="54"/>
      <c r="C403" s="25"/>
      <c r="D403" s="71"/>
      <c r="DU403" s="36"/>
    </row>
    <row r="404" spans="1:125" s="26" customFormat="1">
      <c r="A404" s="23"/>
      <c r="B404" s="54"/>
      <c r="C404" s="25"/>
      <c r="D404" s="71"/>
      <c r="DU404" s="36"/>
    </row>
    <row r="405" spans="1:125" s="26" customFormat="1">
      <c r="A405" s="23"/>
      <c r="B405" s="54"/>
      <c r="C405" s="25"/>
      <c r="D405" s="71"/>
      <c r="DU405" s="36"/>
    </row>
    <row r="406" spans="1:125" s="26" customFormat="1">
      <c r="A406" s="23"/>
      <c r="B406" s="54"/>
      <c r="C406" s="25"/>
      <c r="D406" s="71"/>
      <c r="DU406" s="36"/>
    </row>
    <row r="407" spans="1:125" s="26" customFormat="1">
      <c r="A407" s="23"/>
      <c r="B407" s="54"/>
      <c r="C407" s="25"/>
      <c r="D407" s="71"/>
      <c r="DU407" s="36"/>
    </row>
    <row r="408" spans="1:125" s="26" customFormat="1">
      <c r="A408" s="23"/>
      <c r="B408" s="54"/>
      <c r="C408" s="25"/>
      <c r="D408" s="71"/>
      <c r="DU408" s="36"/>
    </row>
  </sheetData>
  <mergeCells count="12">
    <mergeCell ref="A57:A62"/>
    <mergeCell ref="B3:D3"/>
    <mergeCell ref="A4:A9"/>
    <mergeCell ref="A12:A15"/>
    <mergeCell ref="A17:A21"/>
    <mergeCell ref="A23:D23"/>
    <mergeCell ref="A24:A27"/>
    <mergeCell ref="A38:A40"/>
    <mergeCell ref="A42:D42"/>
    <mergeCell ref="A43:A55"/>
    <mergeCell ref="A30:A36"/>
    <mergeCell ref="B56:D56"/>
  </mergeCells>
  <conditionalFormatting sqref="K2">
    <cfRule type="colorScale" priority="8">
      <colorScale>
        <cfvo type="min"/>
        <cfvo type="percentile" val="50"/>
        <cfvo type="max"/>
        <color theme="0" tint="-4.9989318521683403E-2"/>
        <color theme="2" tint="-0.499984740745262"/>
        <color theme="2" tint="-9.9978637043366805E-2"/>
      </colorScale>
    </cfRule>
  </conditionalFormatting>
  <conditionalFormatting sqref="W2">
    <cfRule type="colorScale" priority="4">
      <colorScale>
        <cfvo type="min"/>
        <cfvo type="percentile" val="50"/>
        <cfvo type="max"/>
        <color theme="0" tint="-4.9989318521683403E-2"/>
        <color theme="2" tint="-0.499984740745262"/>
        <color theme="2" tint="-9.9978637043366805E-2"/>
      </colorScale>
    </cfRule>
  </conditionalFormatting>
  <conditionalFormatting sqref="AC2">
    <cfRule type="colorScale" priority="5">
      <colorScale>
        <cfvo type="min"/>
        <cfvo type="percentile" val="50"/>
        <cfvo type="max"/>
        <color theme="0" tint="-4.9989318521683403E-2"/>
        <color theme="2" tint="-0.499984740745262"/>
        <color theme="2" tint="-9.9978637043366805E-2"/>
      </colorScale>
    </cfRule>
  </conditionalFormatting>
  <conditionalFormatting sqref="M2">
    <cfRule type="colorScale" priority="3">
      <colorScale>
        <cfvo type="min"/>
        <cfvo type="percentile" val="50"/>
        <cfvo type="max"/>
        <color theme="0" tint="-4.9989318521683403E-2"/>
        <color theme="2" tint="-0.499984740745262"/>
        <color theme="2" tint="-9.9978637043366805E-2"/>
      </colorScale>
    </cfRule>
  </conditionalFormatting>
  <conditionalFormatting sqref="Y2">
    <cfRule type="colorScale" priority="1">
      <colorScale>
        <cfvo type="min"/>
        <cfvo type="percentile" val="50"/>
        <cfvo type="max"/>
        <color theme="0" tint="-4.9989318521683403E-2"/>
        <color theme="2" tint="-0.499984740745262"/>
        <color theme="2" tint="-9.9978637043366805E-2"/>
      </colorScale>
    </cfRule>
  </conditionalFormatting>
  <conditionalFormatting sqref="AE2">
    <cfRule type="colorScale" priority="2">
      <colorScale>
        <cfvo type="min"/>
        <cfvo type="percentile" val="50"/>
        <cfvo type="max"/>
        <color theme="0" tint="-4.9989318521683403E-2"/>
        <color theme="2" tint="-0.499984740745262"/>
        <color theme="2" tint="-9.9978637043366805E-2"/>
      </colorScale>
    </cfRule>
  </conditionalFormatting>
  <conditionalFormatting sqref="E2:DT2">
    <cfRule type="containsText" dxfId="0" priority="45" operator="containsText" text="2">
      <formula>NOT(ISERROR(SEARCH("2",E2)))</formula>
    </cfRule>
    <cfRule type="colorScale" priority="46">
      <colorScale>
        <cfvo type="min"/>
        <cfvo type="percentile" val="50"/>
        <cfvo type="max"/>
        <color theme="0" tint="-4.9989318521683403E-2"/>
        <color theme="2" tint="-0.499984740745262"/>
        <color theme="2" tint="-9.9978637043366805E-2"/>
      </colorScale>
    </cfRule>
  </conditionalFormatting>
  <pageMargins left="0.7" right="0.7" top="0.75" bottom="0.75" header="0.3" footer="0.3"/>
  <pageSetup orientation="portrait" horizontalDpi="0" verticalDpi="0"/>
  <drawing r:id="rId1"/>
  <legacy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CE676D6C-59A2-8940-A981-944535C4DFEE}">
          <x14:formula1>
            <xm:f>Sheet4!$A$1:$A$3</xm:f>
          </x14:formula1>
          <xm:sqref>AO23:DT24 AO8:DT8 AO4:DT6 E32:DT32 E38:DT38 E4:AN8 E12:DT15 E18:AN24 E30:DT30 E34:DT34 E58:DT58</xm:sqref>
        </x14:dataValidation>
        <x14:dataValidation type="list" allowBlank="1" showInputMessage="1" showErrorMessage="1" xr:uid="{5AB06784-55F3-4346-B598-91E4FA170E69}">
          <x14:formula1>
            <xm:f>Sheet4!$B$1:$B$4</xm:f>
          </x14:formula1>
          <xm:sqref>E9:DT9</xm:sqref>
        </x14:dataValidation>
        <x14:dataValidation type="list" allowBlank="1" showInputMessage="1" showErrorMessage="1" xr:uid="{C8B98232-1F1E-DB4C-8586-C1323CC16D46}">
          <x14:formula1>
            <xm:f>Sheet4!$D$1:$D$4</xm:f>
          </x14:formula1>
          <xm:sqref>AO18:DT22 E17:DT17</xm:sqref>
        </x14:dataValidation>
        <x14:dataValidation type="list" allowBlank="1" showInputMessage="1" showErrorMessage="1" xr:uid="{8FA531CF-73C1-9B42-B865-4F181AF19F46}">
          <x14:formula1>
            <xm:f>Sheet4!$C$1:$C$4</xm:f>
          </x14:formula1>
          <xm:sqref>E33:DT33 E25:DT28 E31:DT31 E35:DT35 E59:DT59</xm:sqref>
        </x14:dataValidation>
        <x14:dataValidation type="list" allowBlank="1" showInputMessage="1" showErrorMessage="1" xr:uid="{1F55C711-D906-074E-B995-3A701B1940D7}">
          <x14:formula1>
            <xm:f>Sheet4!$H$1:$H$4</xm:f>
          </x14:formula1>
          <xm:sqref>E10:DT10</xm:sqref>
        </x14:dataValidation>
        <x14:dataValidation type="list" allowBlank="1" showInputMessage="1" showErrorMessage="1" xr:uid="{C9F134DB-7570-7548-A713-71625C9BB841}">
          <x14:formula1>
            <xm:f>Sheet4!$K$1:$K$4</xm:f>
          </x14:formula1>
          <xm:sqref>E57:DT57</xm:sqref>
        </x14:dataValidation>
        <x14:dataValidation type="list" allowBlank="1" showInputMessage="1" showErrorMessage="1" xr:uid="{C7083F65-E7E2-CB42-AD88-51DE788D1801}">
          <x14:formula1>
            <xm:f>Sheet4!$F$1:$F$6</xm:f>
          </x14:formula1>
          <xm:sqref>BU60:DT62 E60:BT60</xm:sqref>
        </x14:dataValidation>
        <x14:dataValidation type="list" allowBlank="1" showInputMessage="1" showErrorMessage="1" xr:uid="{949F0A58-92D2-654C-9DEB-B69CCCB8141B}">
          <x14:formula1>
            <xm:f>Sheet4!$L$1:$L$5</xm:f>
          </x14:formula1>
          <xm:sqref>E39:DT39</xm:sqref>
        </x14:dataValidation>
        <x14:dataValidation type="list" allowBlank="1" showInputMessage="1" showErrorMessage="1" xr:uid="{A3B0F324-6938-B944-9AC0-446E1770DC48}">
          <x14:formula1>
            <xm:f>Sheet4!$F$1:$F$7</xm:f>
          </x14:formula1>
          <xm:sqref>E61:BT62</xm:sqref>
        </x14:dataValidation>
        <x14:dataValidation type="list" allowBlank="1" showInputMessage="1" showErrorMessage="1" xr:uid="{089EE381-480A-1841-9C27-10C56455F1C1}">
          <x14:formula1>
            <xm:f>Sheet4!$G$1:$G$7</xm:f>
          </x14:formula1>
          <xm:sqref>E40:DT40</xm:sqref>
        </x14:dataValidation>
        <x14:dataValidation type="list" allowBlank="1" showInputMessage="1" showErrorMessage="1" xr:uid="{0E0B55EC-6C5E-6648-B424-94D355C415B6}">
          <x14:formula1>
            <xm:f>Sheet4!$I$1:$I$7</xm:f>
          </x14:formula1>
          <xm:sqref>E36:DT36</xm:sqref>
        </x14:dataValidation>
        <x14:dataValidation type="list" allowBlank="1" showInputMessage="1" showErrorMessage="1" xr:uid="{1E3CF698-94CC-9C46-80B7-158921E16F86}">
          <x14:formula1>
            <xm:f>Sheet4!$J$1:$J$4</xm:f>
          </x14:formula1>
          <xm:sqref>E43:DT55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7D7ED-FF80-B745-93CE-0DE0BF8F336D}">
  <dimension ref="A1:L7"/>
  <sheetViews>
    <sheetView workbookViewId="0">
      <selection activeCell="F25" sqref="F25"/>
    </sheetView>
  </sheetViews>
  <sheetFormatPr baseColWidth="10" defaultRowHeight="16"/>
  <sheetData>
    <row r="1" spans="1:12">
      <c r="G1" s="14"/>
      <c r="H1" s="14"/>
      <c r="I1" s="14"/>
    </row>
    <row r="2" spans="1:12">
      <c r="A2" t="s">
        <v>0</v>
      </c>
      <c r="B2" t="s">
        <v>0</v>
      </c>
      <c r="C2" t="s">
        <v>0</v>
      </c>
      <c r="D2" t="s">
        <v>60</v>
      </c>
      <c r="F2" t="s">
        <v>91</v>
      </c>
      <c r="G2" t="s">
        <v>62</v>
      </c>
      <c r="H2" t="s">
        <v>107</v>
      </c>
      <c r="I2" t="s">
        <v>62</v>
      </c>
      <c r="J2" t="s">
        <v>0</v>
      </c>
      <c r="K2" t="s">
        <v>93</v>
      </c>
      <c r="L2" t="s">
        <v>0</v>
      </c>
    </row>
    <row r="3" spans="1:12">
      <c r="A3" t="s">
        <v>1</v>
      </c>
      <c r="B3" t="s">
        <v>1</v>
      </c>
      <c r="C3" t="s">
        <v>1</v>
      </c>
      <c r="D3" t="s">
        <v>61</v>
      </c>
      <c r="F3" t="s">
        <v>87</v>
      </c>
      <c r="G3" t="s">
        <v>222</v>
      </c>
      <c r="H3" t="s">
        <v>108</v>
      </c>
      <c r="I3" t="s">
        <v>222</v>
      </c>
      <c r="J3" t="s">
        <v>1</v>
      </c>
      <c r="K3" t="s">
        <v>94</v>
      </c>
      <c r="L3" t="s">
        <v>1</v>
      </c>
    </row>
    <row r="4" spans="1:12">
      <c r="B4" t="s">
        <v>46</v>
      </c>
      <c r="C4" t="s">
        <v>62</v>
      </c>
      <c r="D4" t="s">
        <v>1</v>
      </c>
      <c r="F4" t="s">
        <v>88</v>
      </c>
      <c r="G4" t="s">
        <v>103</v>
      </c>
      <c r="H4" t="s">
        <v>109</v>
      </c>
      <c r="I4" t="s">
        <v>118</v>
      </c>
      <c r="J4" t="s">
        <v>92</v>
      </c>
      <c r="K4" t="s">
        <v>95</v>
      </c>
      <c r="L4" t="s">
        <v>62</v>
      </c>
    </row>
    <row r="5" spans="1:12">
      <c r="F5" t="s">
        <v>89</v>
      </c>
      <c r="G5" t="s">
        <v>104</v>
      </c>
      <c r="I5" t="s">
        <v>117</v>
      </c>
      <c r="L5" t="s">
        <v>229</v>
      </c>
    </row>
    <row r="6" spans="1:12">
      <c r="F6" t="s">
        <v>90</v>
      </c>
      <c r="G6" t="s">
        <v>105</v>
      </c>
      <c r="I6" t="s">
        <v>119</v>
      </c>
    </row>
    <row r="7" spans="1:12">
      <c r="F7" t="s">
        <v>62</v>
      </c>
      <c r="G7" t="s">
        <v>106</v>
      </c>
      <c r="I7" t="s">
        <v>116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66660-F84F-FC4E-BE7E-2BCD35576C9A}">
  <dimension ref="A1:FF197"/>
  <sheetViews>
    <sheetView zoomScale="50" zoomScaleNormal="62" workbookViewId="0">
      <selection sqref="A1:XFD1048576"/>
    </sheetView>
  </sheetViews>
  <sheetFormatPr baseColWidth="10" defaultRowHeight="16" customHeight="1"/>
  <cols>
    <col min="1" max="1" width="3.5" style="120" customWidth="1"/>
    <col min="2" max="89" width="0.83203125" style="119" customWidth="1"/>
    <col min="90" max="124" width="1.5" style="119" customWidth="1"/>
    <col min="125" max="125" width="4" style="119" customWidth="1"/>
    <col min="126" max="127" width="4.33203125" style="119" customWidth="1"/>
    <col min="128" max="16384" width="10.83203125" style="119"/>
  </cols>
  <sheetData>
    <row r="1" spans="1:162" ht="16" customHeight="1">
      <c r="A1" s="116" t="s">
        <v>10</v>
      </c>
      <c r="B1" s="117"/>
      <c r="C1" s="117"/>
      <c r="D1" s="117"/>
      <c r="E1" s="118">
        <f>'Data Entry'!E2</f>
        <v>0</v>
      </c>
      <c r="F1" s="118">
        <f>'Data Entry'!F2</f>
        <v>0</v>
      </c>
      <c r="G1" s="118">
        <f>'Data Entry'!G2</f>
        <v>0</v>
      </c>
      <c r="H1" s="118">
        <f>'Data Entry'!H2</f>
        <v>0</v>
      </c>
      <c r="I1" s="118">
        <f>'Data Entry'!I2</f>
        <v>0</v>
      </c>
      <c r="J1" s="118">
        <f>'Data Entry'!J2</f>
        <v>0</v>
      </c>
      <c r="K1" s="118">
        <f>'Data Entry'!K2</f>
        <v>0</v>
      </c>
      <c r="L1" s="118">
        <f>'Data Entry'!L2</f>
        <v>0</v>
      </c>
      <c r="M1" s="118">
        <f>'Data Entry'!M2</f>
        <v>0</v>
      </c>
      <c r="N1" s="118">
        <f>'Data Entry'!N2</f>
        <v>0</v>
      </c>
      <c r="O1" s="118">
        <f>'Data Entry'!O2</f>
        <v>0</v>
      </c>
      <c r="P1" s="118">
        <f>'Data Entry'!P2</f>
        <v>0</v>
      </c>
      <c r="Q1" s="118">
        <f>'Data Entry'!Q2</f>
        <v>0</v>
      </c>
      <c r="R1" s="118">
        <f>'Data Entry'!R2</f>
        <v>0</v>
      </c>
      <c r="S1" s="118">
        <f>'Data Entry'!S2</f>
        <v>0</v>
      </c>
      <c r="T1" s="118">
        <f>'Data Entry'!T2</f>
        <v>0</v>
      </c>
      <c r="U1" s="118">
        <f>'Data Entry'!U2</f>
        <v>0</v>
      </c>
      <c r="V1" s="118">
        <f>'Data Entry'!V2</f>
        <v>0</v>
      </c>
      <c r="W1" s="118">
        <f>'Data Entry'!W2</f>
        <v>0</v>
      </c>
      <c r="X1" s="118">
        <f>'Data Entry'!X2</f>
        <v>0</v>
      </c>
      <c r="Y1" s="118">
        <f>'Data Entry'!Y2</f>
        <v>0</v>
      </c>
      <c r="Z1" s="118">
        <f>'Data Entry'!Z2</f>
        <v>0</v>
      </c>
      <c r="AA1" s="118">
        <f>'Data Entry'!AA2</f>
        <v>0</v>
      </c>
      <c r="AB1" s="118">
        <f>'Data Entry'!AB2</f>
        <v>0</v>
      </c>
      <c r="AC1" s="118">
        <f>'Data Entry'!AC2</f>
        <v>0</v>
      </c>
      <c r="AD1" s="118">
        <f>'Data Entry'!AD2</f>
        <v>0</v>
      </c>
      <c r="AE1" s="118">
        <f>'Data Entry'!AE2</f>
        <v>0</v>
      </c>
      <c r="AF1" s="118">
        <f>'Data Entry'!AF2</f>
        <v>0</v>
      </c>
      <c r="AG1" s="118">
        <f>'Data Entry'!AG2</f>
        <v>0</v>
      </c>
      <c r="AH1" s="118">
        <f>'Data Entry'!AH2</f>
        <v>0</v>
      </c>
      <c r="AI1" s="118">
        <f>'Data Entry'!AI2</f>
        <v>0</v>
      </c>
      <c r="AJ1" s="118">
        <f>'Data Entry'!AJ2</f>
        <v>0</v>
      </c>
      <c r="AK1" s="118">
        <f>'Data Entry'!AK2</f>
        <v>0</v>
      </c>
      <c r="AL1" s="118">
        <f>'Data Entry'!AL2</f>
        <v>0</v>
      </c>
      <c r="AM1" s="118">
        <f>'Data Entry'!AM2</f>
        <v>0</v>
      </c>
      <c r="AN1" s="118">
        <f>'Data Entry'!AN2</f>
        <v>0</v>
      </c>
      <c r="AO1" s="118">
        <f>'Data Entry'!AO2</f>
        <v>0</v>
      </c>
      <c r="AP1" s="118">
        <f>'Data Entry'!AP2</f>
        <v>0</v>
      </c>
      <c r="AQ1" s="118">
        <f>'Data Entry'!AQ2</f>
        <v>0</v>
      </c>
      <c r="AR1" s="118">
        <f>'Data Entry'!AR2</f>
        <v>0</v>
      </c>
      <c r="AS1" s="118">
        <f>'Data Entry'!AS2</f>
        <v>0</v>
      </c>
      <c r="AT1" s="118">
        <f>'Data Entry'!AT2</f>
        <v>0</v>
      </c>
      <c r="AU1" s="118">
        <f>'Data Entry'!AU2</f>
        <v>0</v>
      </c>
      <c r="AV1" s="118">
        <f>'Data Entry'!AV2</f>
        <v>0</v>
      </c>
      <c r="AW1" s="118">
        <f>'Data Entry'!AW2</f>
        <v>0</v>
      </c>
      <c r="AX1" s="118">
        <f>'Data Entry'!AX2</f>
        <v>0</v>
      </c>
      <c r="AY1" s="118">
        <f>'Data Entry'!AY2</f>
        <v>0</v>
      </c>
      <c r="AZ1" s="118">
        <f>'Data Entry'!AZ2</f>
        <v>0</v>
      </c>
      <c r="BA1" s="118">
        <f>'Data Entry'!BA2</f>
        <v>0</v>
      </c>
      <c r="BB1" s="118">
        <f>'Data Entry'!BB2</f>
        <v>0</v>
      </c>
      <c r="BC1" s="118">
        <f>'Data Entry'!BC2</f>
        <v>0</v>
      </c>
      <c r="BD1" s="118">
        <f>'Data Entry'!BD2</f>
        <v>0</v>
      </c>
      <c r="BE1" s="118">
        <f>'Data Entry'!BE2</f>
        <v>0</v>
      </c>
      <c r="BF1" s="118">
        <f>'Data Entry'!BF2</f>
        <v>0</v>
      </c>
      <c r="BG1" s="118">
        <f>'Data Entry'!BG2</f>
        <v>0</v>
      </c>
      <c r="BH1" s="118">
        <f>'Data Entry'!BH2</f>
        <v>0</v>
      </c>
      <c r="BI1" s="118">
        <f>'Data Entry'!BI2</f>
        <v>0</v>
      </c>
      <c r="BJ1" s="118">
        <f>'Data Entry'!BJ2</f>
        <v>0</v>
      </c>
      <c r="BK1" s="118">
        <f>'Data Entry'!BK2</f>
        <v>0</v>
      </c>
      <c r="BL1" s="118">
        <f>'Data Entry'!BL2</f>
        <v>0</v>
      </c>
      <c r="BM1" s="118">
        <f>'Data Entry'!BM2</f>
        <v>0</v>
      </c>
      <c r="BN1" s="118">
        <f>'Data Entry'!BN2</f>
        <v>0</v>
      </c>
      <c r="BO1" s="118">
        <f>'Data Entry'!BO2</f>
        <v>0</v>
      </c>
      <c r="BP1" s="118">
        <f>'Data Entry'!BP2</f>
        <v>0</v>
      </c>
      <c r="BQ1" s="118">
        <f>'Data Entry'!BQ2</f>
        <v>0</v>
      </c>
      <c r="BR1" s="118">
        <f>'Data Entry'!BR2</f>
        <v>0</v>
      </c>
      <c r="BS1" s="118">
        <f>'Data Entry'!BS2</f>
        <v>0</v>
      </c>
      <c r="BT1" s="118">
        <f>'Data Entry'!BT2</f>
        <v>0</v>
      </c>
      <c r="BU1" s="118">
        <f>'Data Entry'!BU2</f>
        <v>0</v>
      </c>
      <c r="BV1" s="118">
        <f>'Data Entry'!BV2</f>
        <v>0</v>
      </c>
      <c r="BW1" s="118">
        <f>'Data Entry'!BW2</f>
        <v>0</v>
      </c>
      <c r="BX1" s="118">
        <f>'Data Entry'!BX2</f>
        <v>0</v>
      </c>
      <c r="BY1" s="118">
        <f>'Data Entry'!BY2</f>
        <v>0</v>
      </c>
      <c r="BZ1" s="118">
        <f>'Data Entry'!BZ2</f>
        <v>0</v>
      </c>
      <c r="CA1" s="118">
        <f>'Data Entry'!CA2</f>
        <v>0</v>
      </c>
      <c r="CB1" s="118">
        <f>'Data Entry'!CB2</f>
        <v>0</v>
      </c>
      <c r="CC1" s="118">
        <f>'Data Entry'!CC2</f>
        <v>0</v>
      </c>
      <c r="CD1" s="118">
        <f>'Data Entry'!CD2</f>
        <v>0</v>
      </c>
      <c r="CE1" s="118">
        <f>'Data Entry'!CE2</f>
        <v>0</v>
      </c>
      <c r="CF1" s="118">
        <f>'Data Entry'!CF2</f>
        <v>0</v>
      </c>
      <c r="CG1" s="118">
        <f>'Data Entry'!CG2</f>
        <v>0</v>
      </c>
      <c r="CH1" s="118">
        <f>'Data Entry'!CH2</f>
        <v>0</v>
      </c>
      <c r="CI1" s="118">
        <f>'Data Entry'!CI2</f>
        <v>0</v>
      </c>
      <c r="CJ1" s="118">
        <f>'Data Entry'!CJ2</f>
        <v>0</v>
      </c>
      <c r="CK1" s="118">
        <f>'Data Entry'!CK2</f>
        <v>0</v>
      </c>
      <c r="CL1" s="118">
        <f>'Data Entry'!CL2</f>
        <v>0</v>
      </c>
      <c r="CM1" s="118">
        <f>'Data Entry'!CM2</f>
        <v>0</v>
      </c>
      <c r="CN1" s="118">
        <f>'Data Entry'!CN2</f>
        <v>0</v>
      </c>
      <c r="CO1" s="118">
        <f>'Data Entry'!CO2</f>
        <v>0</v>
      </c>
      <c r="CP1" s="118">
        <f>'Data Entry'!CP2</f>
        <v>0</v>
      </c>
      <c r="CQ1" s="118">
        <f>'Data Entry'!CQ2</f>
        <v>0</v>
      </c>
      <c r="CR1" s="118">
        <f>'Data Entry'!CR2</f>
        <v>0</v>
      </c>
      <c r="CS1" s="118">
        <f>'Data Entry'!CS2</f>
        <v>0</v>
      </c>
      <c r="CT1" s="118">
        <f>'Data Entry'!CT2</f>
        <v>0</v>
      </c>
      <c r="CU1" s="118">
        <f>'Data Entry'!CU2</f>
        <v>0</v>
      </c>
      <c r="CV1" s="118">
        <f>'Data Entry'!CV2</f>
        <v>0</v>
      </c>
      <c r="CW1" s="118">
        <f>'Data Entry'!CW2</f>
        <v>0</v>
      </c>
      <c r="CX1" s="118">
        <f>'Data Entry'!CX2</f>
        <v>0</v>
      </c>
      <c r="CY1" s="118">
        <f>'Data Entry'!CY2</f>
        <v>0</v>
      </c>
      <c r="CZ1" s="118">
        <f>'Data Entry'!CZ2</f>
        <v>0</v>
      </c>
      <c r="DA1" s="118">
        <f>'Data Entry'!DA2</f>
        <v>0</v>
      </c>
      <c r="DB1" s="118">
        <f>'Data Entry'!DB2</f>
        <v>0</v>
      </c>
      <c r="DC1" s="118">
        <f>'Data Entry'!DC2</f>
        <v>0</v>
      </c>
      <c r="DD1" s="118">
        <f>'Data Entry'!DD2</f>
        <v>0</v>
      </c>
      <c r="DE1" s="118">
        <f>'Data Entry'!DE2</f>
        <v>0</v>
      </c>
      <c r="DF1" s="118">
        <f>'Data Entry'!DF2</f>
        <v>0</v>
      </c>
      <c r="DG1" s="118">
        <f>'Data Entry'!DG2</f>
        <v>0</v>
      </c>
      <c r="DH1" s="118">
        <f>'Data Entry'!DH2</f>
        <v>0</v>
      </c>
      <c r="DI1" s="118">
        <f>'Data Entry'!DI2</f>
        <v>0</v>
      </c>
      <c r="DJ1" s="118">
        <f>'Data Entry'!DJ2</f>
        <v>0</v>
      </c>
      <c r="DK1" s="118">
        <f>'Data Entry'!DK2</f>
        <v>0</v>
      </c>
      <c r="DL1" s="118">
        <f>'Data Entry'!DL2</f>
        <v>0</v>
      </c>
      <c r="DM1" s="118">
        <f>'Data Entry'!DM2</f>
        <v>0</v>
      </c>
      <c r="DN1" s="118">
        <f>'Data Entry'!DN2</f>
        <v>0</v>
      </c>
      <c r="DO1" s="118">
        <f>'Data Entry'!DO2</f>
        <v>0</v>
      </c>
      <c r="DP1" s="118">
        <f>'Data Entry'!DP2</f>
        <v>0</v>
      </c>
      <c r="DQ1" s="118">
        <f>'Data Entry'!DQ2</f>
        <v>0</v>
      </c>
      <c r="DR1" s="118">
        <f>'Data Entry'!DR2</f>
        <v>0</v>
      </c>
      <c r="DS1" s="118">
        <f>'Data Entry'!DS2</f>
        <v>0</v>
      </c>
      <c r="DT1" s="118">
        <f>'Data Entry'!DT2</f>
        <v>0</v>
      </c>
      <c r="DU1" s="118"/>
      <c r="DV1" s="118"/>
    </row>
    <row r="2" spans="1:162" s="135" customFormat="1" ht="16" customHeight="1">
      <c r="A2" s="116"/>
      <c r="B2" s="117"/>
      <c r="C2" s="117"/>
      <c r="D2" s="117"/>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c r="AJ2" s="118"/>
      <c r="AK2" s="118"/>
      <c r="AL2" s="118"/>
      <c r="AM2" s="118"/>
      <c r="AN2" s="118"/>
      <c r="AO2" s="118"/>
      <c r="AP2" s="118"/>
      <c r="AQ2" s="118"/>
      <c r="AR2" s="118"/>
      <c r="AS2" s="118"/>
      <c r="AT2" s="118"/>
      <c r="AU2" s="118"/>
      <c r="AV2" s="118"/>
      <c r="AW2" s="118"/>
      <c r="AX2" s="118"/>
      <c r="AY2" s="118"/>
      <c r="AZ2" s="118"/>
      <c r="BA2" s="118"/>
      <c r="BB2" s="118"/>
      <c r="BC2" s="118"/>
      <c r="BD2" s="118"/>
      <c r="BE2" s="118"/>
      <c r="BF2" s="118"/>
      <c r="BG2" s="118"/>
      <c r="BH2" s="118"/>
      <c r="BI2" s="118"/>
      <c r="BJ2" s="118"/>
      <c r="BK2" s="118"/>
      <c r="BL2" s="118"/>
      <c r="BM2" s="118"/>
      <c r="BN2" s="118"/>
      <c r="BO2" s="118"/>
      <c r="BP2" s="118"/>
      <c r="BQ2" s="118"/>
      <c r="BR2" s="118"/>
      <c r="BS2" s="118"/>
      <c r="BT2" s="118"/>
      <c r="BU2" s="118"/>
      <c r="BV2" s="118"/>
      <c r="BW2" s="118"/>
      <c r="BX2" s="118"/>
      <c r="BY2" s="118"/>
      <c r="BZ2" s="118"/>
      <c r="CA2" s="118"/>
      <c r="CB2" s="118"/>
      <c r="CC2" s="118"/>
      <c r="CD2" s="118"/>
      <c r="CE2" s="118"/>
      <c r="CF2" s="118"/>
      <c r="CG2" s="118"/>
      <c r="CH2" s="118"/>
      <c r="CI2" s="118"/>
      <c r="CJ2" s="118"/>
      <c r="CK2" s="118"/>
      <c r="CL2" s="118"/>
      <c r="CM2" s="118"/>
      <c r="CN2" s="118"/>
      <c r="CO2" s="118"/>
      <c r="CP2" s="118"/>
      <c r="CQ2" s="118"/>
      <c r="CR2" s="118"/>
      <c r="CS2" s="118"/>
      <c r="CT2" s="118"/>
      <c r="CU2" s="118"/>
      <c r="CV2" s="118"/>
      <c r="CW2" s="118"/>
      <c r="CX2" s="118"/>
      <c r="CY2" s="118"/>
      <c r="CZ2" s="118"/>
      <c r="DA2" s="118"/>
      <c r="DB2" s="118"/>
      <c r="DC2" s="118"/>
      <c r="DD2" s="118"/>
      <c r="DE2" s="118"/>
      <c r="DF2" s="118"/>
      <c r="DG2" s="118"/>
      <c r="DH2" s="118"/>
      <c r="DI2" s="118"/>
      <c r="DJ2" s="118"/>
      <c r="DK2" s="118"/>
      <c r="DL2" s="118"/>
      <c r="DM2" s="118"/>
      <c r="DN2" s="118"/>
      <c r="DO2" s="118"/>
      <c r="DP2" s="118"/>
      <c r="DQ2" s="118"/>
      <c r="DR2" s="118"/>
      <c r="DS2" s="118"/>
      <c r="DT2" s="118"/>
      <c r="DU2" s="118"/>
      <c r="DV2" s="118"/>
      <c r="DW2" s="119"/>
      <c r="DX2" s="119"/>
      <c r="DY2" s="119"/>
      <c r="DZ2" s="119"/>
      <c r="EA2" s="119"/>
      <c r="EB2" s="119"/>
      <c r="EC2" s="119"/>
      <c r="ED2" s="119"/>
      <c r="EE2" s="119"/>
      <c r="EF2" s="119"/>
      <c r="EG2" s="119"/>
      <c r="EH2" s="119"/>
      <c r="EI2" s="119"/>
      <c r="EJ2" s="119"/>
      <c r="EK2" s="119"/>
      <c r="EL2" s="119"/>
      <c r="EM2" s="119"/>
      <c r="EN2" s="119"/>
      <c r="EO2" s="119"/>
      <c r="EP2" s="119"/>
      <c r="EQ2" s="119"/>
      <c r="ER2" s="119"/>
      <c r="ES2" s="119"/>
      <c r="ET2" s="119"/>
      <c r="EU2" s="119"/>
      <c r="EV2" s="119"/>
      <c r="EW2" s="119"/>
      <c r="EX2" s="119"/>
      <c r="EY2" s="119"/>
      <c r="EZ2" s="119"/>
      <c r="FA2" s="119"/>
      <c r="FB2" s="119"/>
      <c r="FC2" s="119"/>
      <c r="FD2" s="119"/>
      <c r="FE2" s="119"/>
      <c r="FF2" s="119"/>
    </row>
    <row r="3" spans="1:162" ht="16" customHeight="1">
      <c r="A3" s="158" t="s">
        <v>11</v>
      </c>
      <c r="B3" s="158"/>
      <c r="C3" s="158"/>
      <c r="D3" s="158"/>
      <c r="E3" s="158"/>
      <c r="F3" s="158"/>
      <c r="G3" s="158"/>
      <c r="H3" s="158"/>
      <c r="I3" s="158"/>
      <c r="J3" s="158"/>
      <c r="K3" s="158"/>
      <c r="L3" s="158"/>
      <c r="M3" s="158"/>
      <c r="N3" s="158"/>
      <c r="O3" s="158"/>
      <c r="P3" s="158"/>
      <c r="Q3" s="158"/>
      <c r="R3" s="158"/>
      <c r="S3" s="158"/>
      <c r="T3" s="158"/>
      <c r="U3" s="158"/>
      <c r="V3" s="158"/>
      <c r="W3" s="158"/>
      <c r="X3" s="158"/>
      <c r="Y3" s="158"/>
      <c r="Z3" s="158"/>
      <c r="AA3" s="158"/>
      <c r="AB3" s="158"/>
      <c r="AC3" s="158"/>
      <c r="AD3" s="158"/>
      <c r="AE3" s="158"/>
      <c r="AF3" s="158"/>
      <c r="AG3" s="158"/>
      <c r="AH3" s="158"/>
      <c r="AI3" s="158"/>
      <c r="AJ3" s="158"/>
      <c r="AK3" s="158"/>
      <c r="AL3" s="158"/>
      <c r="AM3" s="158"/>
      <c r="AN3" s="158"/>
    </row>
    <row r="4" spans="1:162" ht="16" customHeight="1">
      <c r="A4" s="120" t="s">
        <v>14</v>
      </c>
      <c r="E4" s="121">
        <f>IF('Data Entry'!E4="Yes",1,IF('Data Entry'!E4="No",0,IF('Data Entry'!E4="Not Possible","",2)))</f>
        <v>2</v>
      </c>
      <c r="F4" s="121">
        <f>IF('Data Entry'!F4="Yes",1,IF('Data Entry'!F4="No",0,IF('Data Entry'!F4="Not Possible","",2)))</f>
        <v>2</v>
      </c>
      <c r="G4" s="121">
        <f>IF('Data Entry'!G4="Yes",1,IF('Data Entry'!G4="No",0,IF('Data Entry'!G4="Not Possible","",2)))</f>
        <v>2</v>
      </c>
      <c r="H4" s="121">
        <f>IF('Data Entry'!H4="Yes",1,IF('Data Entry'!H4="No",0,IF('Data Entry'!H4="Not Possible","",2)))</f>
        <v>2</v>
      </c>
      <c r="I4" s="121">
        <f>IF('Data Entry'!I4="Yes",1,IF('Data Entry'!I4="No",0,IF('Data Entry'!I4="Not Possible","",2)))</f>
        <v>2</v>
      </c>
      <c r="J4" s="121">
        <f>IF('Data Entry'!J4="Yes",1,IF('Data Entry'!J4="No",0,IF('Data Entry'!J4="Not Possible","",2)))</f>
        <v>2</v>
      </c>
      <c r="K4" s="121">
        <f>IF('Data Entry'!K4="Yes",1,IF('Data Entry'!K4="No",0,IF('Data Entry'!K4="Not Possible","",2)))</f>
        <v>2</v>
      </c>
      <c r="L4" s="121">
        <f>IF('Data Entry'!L4="Yes",1,IF('Data Entry'!L4="No",0,IF('Data Entry'!L4="Not Possible","",2)))</f>
        <v>2</v>
      </c>
      <c r="M4" s="121">
        <f>IF('Data Entry'!M4="Yes",1,IF('Data Entry'!M4="No",0,IF('Data Entry'!M4="Not Possible","",2)))</f>
        <v>2</v>
      </c>
      <c r="N4" s="121">
        <f>IF('Data Entry'!N4="Yes",1,IF('Data Entry'!N4="No",0,IF('Data Entry'!N4="Not Possible","",2)))</f>
        <v>2</v>
      </c>
      <c r="O4" s="121">
        <f>IF('Data Entry'!O4="Yes",1,IF('Data Entry'!O4="No",0,IF('Data Entry'!O4="Not Possible","",2)))</f>
        <v>2</v>
      </c>
      <c r="P4" s="121">
        <f>IF('Data Entry'!P4="Yes",1,IF('Data Entry'!P4="No",0,IF('Data Entry'!P4="Not Possible","",2)))</f>
        <v>2</v>
      </c>
      <c r="Q4" s="121">
        <f>IF('Data Entry'!Q4="Yes",1,IF('Data Entry'!Q4="No",0,IF('Data Entry'!Q4="Not Possible","",2)))</f>
        <v>2</v>
      </c>
      <c r="R4" s="121">
        <f>IF('Data Entry'!R4="Yes",1,IF('Data Entry'!R4="No",0,IF('Data Entry'!R4="Not Possible","",2)))</f>
        <v>2</v>
      </c>
      <c r="S4" s="121">
        <f>IF('Data Entry'!S4="Yes",1,IF('Data Entry'!S4="No",0,IF('Data Entry'!S4="Not Possible","",2)))</f>
        <v>2</v>
      </c>
      <c r="T4" s="121">
        <f>IF('Data Entry'!T4="Yes",1,IF('Data Entry'!T4="No",0,IF('Data Entry'!T4="Not Possible","",2)))</f>
        <v>2</v>
      </c>
      <c r="U4" s="121">
        <f>IF('Data Entry'!U4="Yes",1,IF('Data Entry'!U4="No",0,IF('Data Entry'!U4="Not Possible","",2)))</f>
        <v>2</v>
      </c>
      <c r="V4" s="121">
        <f>IF('Data Entry'!V4="Yes",1,IF('Data Entry'!V4="No",0,IF('Data Entry'!V4="Not Possible","",2)))</f>
        <v>2</v>
      </c>
      <c r="W4" s="121">
        <f>IF('Data Entry'!W4="Yes",1,IF('Data Entry'!W4="No",0,IF('Data Entry'!W4="Not Possible","",2)))</f>
        <v>2</v>
      </c>
      <c r="X4" s="121">
        <f>IF('Data Entry'!X4="Yes",1,IF('Data Entry'!X4="No",0,IF('Data Entry'!X4="Not Possible","",2)))</f>
        <v>2</v>
      </c>
      <c r="Y4" s="121">
        <f>IF('Data Entry'!Y4="Yes",1,IF('Data Entry'!Y4="No",0,IF('Data Entry'!Y4="Not Possible","",2)))</f>
        <v>2</v>
      </c>
      <c r="Z4" s="121">
        <f>IF('Data Entry'!Z4="Yes",1,IF('Data Entry'!Z4="No",0,IF('Data Entry'!Z4="Not Possible","",2)))</f>
        <v>2</v>
      </c>
      <c r="AA4" s="121">
        <f>IF('Data Entry'!AA4="Yes",1,IF('Data Entry'!AA4="No",0,IF('Data Entry'!AA4="Not Possible","",2)))</f>
        <v>2</v>
      </c>
      <c r="AB4" s="121">
        <f>IF('Data Entry'!AB4="Yes",1,IF('Data Entry'!AB4="No",0,IF('Data Entry'!AB4="Not Possible","",2)))</f>
        <v>2</v>
      </c>
      <c r="AC4" s="121">
        <f>IF('Data Entry'!AC4="Yes",1,IF('Data Entry'!AC4="No",0,IF('Data Entry'!AC4="Not Possible","",2)))</f>
        <v>2</v>
      </c>
      <c r="AD4" s="121">
        <f>IF('Data Entry'!AD4="Yes",1,IF('Data Entry'!AD4="No",0,IF('Data Entry'!AD4="Not Possible","",2)))</f>
        <v>2</v>
      </c>
      <c r="AE4" s="121">
        <f>IF('Data Entry'!AE4="Yes",1,IF('Data Entry'!AE4="No",0,IF('Data Entry'!AE4="Not Possible","",2)))</f>
        <v>2</v>
      </c>
      <c r="AF4" s="121">
        <f>IF('Data Entry'!AF4="Yes",1,IF('Data Entry'!AF4="No",0,IF('Data Entry'!AF4="Not Possible","",2)))</f>
        <v>2</v>
      </c>
      <c r="AG4" s="121">
        <f>IF('Data Entry'!AG4="Yes",1,IF('Data Entry'!AG4="No",0,IF('Data Entry'!AG4="Not Possible","",2)))</f>
        <v>2</v>
      </c>
      <c r="AH4" s="121">
        <f>IF('Data Entry'!AH4="Yes",1,IF('Data Entry'!AH4="No",0,IF('Data Entry'!AH4="Not Possible","",2)))</f>
        <v>2</v>
      </c>
      <c r="AI4" s="121">
        <f>IF('Data Entry'!AI4="Yes",1,IF('Data Entry'!AI4="No",0,IF('Data Entry'!AI4="Not Possible","",2)))</f>
        <v>2</v>
      </c>
      <c r="AJ4" s="121">
        <f>IF('Data Entry'!AJ4="Yes",1,IF('Data Entry'!AJ4="No",0,IF('Data Entry'!AJ4="Not Possible","",2)))</f>
        <v>2</v>
      </c>
      <c r="AK4" s="121">
        <f>IF('Data Entry'!AK4="Yes",1,IF('Data Entry'!AK4="No",0,IF('Data Entry'!AK4="Not Possible","",2)))</f>
        <v>2</v>
      </c>
      <c r="AL4" s="121">
        <f>IF('Data Entry'!AL4="Yes",1,IF('Data Entry'!AL4="No",0,IF('Data Entry'!AL4="Not Possible","",2)))</f>
        <v>2</v>
      </c>
      <c r="AM4" s="121">
        <f>IF('Data Entry'!AM4="Yes",1,IF('Data Entry'!AM4="No",0,IF('Data Entry'!AM4="Not Possible","",2)))</f>
        <v>2</v>
      </c>
      <c r="AN4" s="121">
        <f>IF('Data Entry'!AN4="Yes",1,IF('Data Entry'!AN4="No",0,IF('Data Entry'!AN4="Not Possible","",2)))</f>
        <v>2</v>
      </c>
      <c r="AO4" s="121">
        <f>IF('Data Entry'!AO4="Yes",1,IF('Data Entry'!AO4="No",0,IF('Data Entry'!AO4="Not Possible","",2)))</f>
        <v>2</v>
      </c>
      <c r="AP4" s="121">
        <f>IF('Data Entry'!AP4="Yes",1,IF('Data Entry'!AP4="No",0,IF('Data Entry'!AP4="Not Possible","",2)))</f>
        <v>2</v>
      </c>
      <c r="AQ4" s="121">
        <f>IF('Data Entry'!AQ4="Yes",1,IF('Data Entry'!AQ4="No",0,IF('Data Entry'!AQ4="Not Possible","",2)))</f>
        <v>2</v>
      </c>
      <c r="AR4" s="121">
        <f>IF('Data Entry'!AR4="Yes",1,IF('Data Entry'!AR4="No",0,IF('Data Entry'!AR4="Not Possible","",2)))</f>
        <v>2</v>
      </c>
      <c r="AS4" s="121">
        <f>IF('Data Entry'!AS4="Yes",1,IF('Data Entry'!AS4="No",0,IF('Data Entry'!AS4="Not Possible","",2)))</f>
        <v>2</v>
      </c>
      <c r="AT4" s="121">
        <f>IF('Data Entry'!AT4="Yes",1,IF('Data Entry'!AT4="No",0,IF('Data Entry'!AT4="Not Possible","",2)))</f>
        <v>2</v>
      </c>
      <c r="AU4" s="121">
        <f>IF('Data Entry'!AU4="Yes",1,IF('Data Entry'!AU4="No",0,IF('Data Entry'!AU4="Not Possible","",2)))</f>
        <v>2</v>
      </c>
      <c r="AV4" s="121">
        <f>IF('Data Entry'!AV4="Yes",1,IF('Data Entry'!AV4="No",0,IF('Data Entry'!AV4="Not Possible","",2)))</f>
        <v>2</v>
      </c>
      <c r="AW4" s="121">
        <f>IF('Data Entry'!AW4="Yes",1,IF('Data Entry'!AW4="No",0,IF('Data Entry'!AW4="Not Possible","",2)))</f>
        <v>2</v>
      </c>
      <c r="AX4" s="121">
        <f>IF('Data Entry'!AX4="Yes",1,IF('Data Entry'!AX4="No",0,IF('Data Entry'!AX4="Not Possible","",2)))</f>
        <v>2</v>
      </c>
      <c r="AY4" s="121">
        <f>IF('Data Entry'!AY4="Yes",1,IF('Data Entry'!AY4="No",0,IF('Data Entry'!AY4="Not Possible","",2)))</f>
        <v>2</v>
      </c>
      <c r="AZ4" s="121">
        <f>IF('Data Entry'!AZ4="Yes",1,IF('Data Entry'!AZ4="No",0,IF('Data Entry'!AZ4="Not Possible","",2)))</f>
        <v>2</v>
      </c>
      <c r="BA4" s="121">
        <f>IF('Data Entry'!BA4="Yes",1,IF('Data Entry'!BA4="No",0,IF('Data Entry'!BA4="Not Possible","",2)))</f>
        <v>2</v>
      </c>
      <c r="BB4" s="121">
        <f>IF('Data Entry'!BB4="Yes",1,IF('Data Entry'!BB4="No",0,IF('Data Entry'!BB4="Not Possible","",2)))</f>
        <v>2</v>
      </c>
      <c r="BC4" s="121">
        <f>IF('Data Entry'!BC4="Yes",1,IF('Data Entry'!BC4="No",0,IF('Data Entry'!BC4="Not Possible","",2)))</f>
        <v>2</v>
      </c>
      <c r="BD4" s="121">
        <f>IF('Data Entry'!BD4="Yes",1,IF('Data Entry'!BD4="No",0,IF('Data Entry'!BD4="Not Possible","",2)))</f>
        <v>2</v>
      </c>
      <c r="BE4" s="121">
        <f>IF('Data Entry'!BE4="Yes",1,IF('Data Entry'!BE4="No",0,IF('Data Entry'!BE4="Not Possible","",2)))</f>
        <v>2</v>
      </c>
      <c r="BF4" s="121">
        <f>IF('Data Entry'!BF4="Yes",1,IF('Data Entry'!BF4="No",0,IF('Data Entry'!BF4="Not Possible","",2)))</f>
        <v>2</v>
      </c>
      <c r="BG4" s="121">
        <f>IF('Data Entry'!BG4="Yes",1,IF('Data Entry'!BG4="No",0,IF('Data Entry'!BG4="Not Possible","",2)))</f>
        <v>2</v>
      </c>
      <c r="BH4" s="121">
        <f>IF('Data Entry'!BH4="Yes",1,IF('Data Entry'!BH4="No",0,IF('Data Entry'!BH4="Not Possible","",2)))</f>
        <v>2</v>
      </c>
      <c r="BI4" s="121">
        <f>IF('Data Entry'!BI4="Yes",1,IF('Data Entry'!BI4="No",0,IF('Data Entry'!BI4="Not Possible","",2)))</f>
        <v>2</v>
      </c>
      <c r="BJ4" s="121">
        <f>IF('Data Entry'!BJ4="Yes",1,IF('Data Entry'!BJ4="No",0,IF('Data Entry'!BJ4="Not Possible","",2)))</f>
        <v>2</v>
      </c>
      <c r="BK4" s="121">
        <f>IF('Data Entry'!BK4="Yes",1,IF('Data Entry'!BK4="No",0,IF('Data Entry'!BK4="Not Possible","",2)))</f>
        <v>2</v>
      </c>
      <c r="BL4" s="121">
        <f>IF('Data Entry'!BL4="Yes",1,IF('Data Entry'!BL4="No",0,IF('Data Entry'!BL4="Not Possible","",2)))</f>
        <v>2</v>
      </c>
      <c r="BM4" s="121">
        <f>IF('Data Entry'!BM4="Yes",1,IF('Data Entry'!BM4="No",0,IF('Data Entry'!BM4="Not Possible","",2)))</f>
        <v>2</v>
      </c>
      <c r="BN4" s="121">
        <f>IF('Data Entry'!BN4="Yes",1,IF('Data Entry'!BN4="No",0,IF('Data Entry'!BN4="Not Possible","",2)))</f>
        <v>2</v>
      </c>
      <c r="BO4" s="121">
        <f>IF('Data Entry'!BO4="Yes",1,IF('Data Entry'!BO4="No",0,IF('Data Entry'!BO4="Not Possible","",2)))</f>
        <v>2</v>
      </c>
      <c r="BP4" s="121">
        <f>IF('Data Entry'!BP4="Yes",1,IF('Data Entry'!BP4="No",0,IF('Data Entry'!BP4="Not Possible","",2)))</f>
        <v>2</v>
      </c>
      <c r="BQ4" s="121">
        <f>IF('Data Entry'!BQ4="Yes",1,IF('Data Entry'!BQ4="No",0,IF('Data Entry'!BQ4="Not Possible","",2)))</f>
        <v>2</v>
      </c>
      <c r="BR4" s="121">
        <f>IF('Data Entry'!BR4="Yes",1,IF('Data Entry'!BR4="No",0,IF('Data Entry'!BR4="Not Possible","",2)))</f>
        <v>2</v>
      </c>
      <c r="BS4" s="121">
        <f>IF('Data Entry'!BS4="Yes",1,IF('Data Entry'!BS4="No",0,IF('Data Entry'!BS4="Not Possible","",2)))</f>
        <v>2</v>
      </c>
      <c r="BT4" s="121">
        <f>IF('Data Entry'!BT4="Yes",1,IF('Data Entry'!BT4="No",0,IF('Data Entry'!BT4="Not Possible","",2)))</f>
        <v>2</v>
      </c>
      <c r="BU4" s="121">
        <f>IF('Data Entry'!BU4="Yes",1,IF('Data Entry'!BU4="No",0,IF('Data Entry'!BU4="Not Possible","",2)))</f>
        <v>2</v>
      </c>
      <c r="BV4" s="121">
        <f>IF('Data Entry'!BV4="Yes",1,IF('Data Entry'!BV4="No",0,IF('Data Entry'!BV4="Not Possible","",2)))</f>
        <v>2</v>
      </c>
      <c r="BW4" s="121">
        <f>IF('Data Entry'!BW4="Yes",1,IF('Data Entry'!BW4="No",0,IF('Data Entry'!BW4="Not Possible","",2)))</f>
        <v>2</v>
      </c>
      <c r="BX4" s="121">
        <f>IF('Data Entry'!BX4="Yes",1,IF('Data Entry'!BX4="No",0,IF('Data Entry'!BX4="Not Possible","",2)))</f>
        <v>2</v>
      </c>
      <c r="BY4" s="121">
        <f>IF('Data Entry'!BY4="Yes",1,IF('Data Entry'!BY4="No",0,IF('Data Entry'!BY4="Not Possible","",2)))</f>
        <v>2</v>
      </c>
      <c r="BZ4" s="121">
        <f>IF('Data Entry'!BZ4="Yes",1,IF('Data Entry'!BZ4="No",0,IF('Data Entry'!BZ4="Not Possible","",2)))</f>
        <v>2</v>
      </c>
      <c r="CA4" s="121">
        <f>IF('Data Entry'!CA4="Yes",1,IF('Data Entry'!CA4="No",0,IF('Data Entry'!CA4="Not Possible","",2)))</f>
        <v>2</v>
      </c>
      <c r="CB4" s="121">
        <f>IF('Data Entry'!CB4="Yes",1,IF('Data Entry'!CB4="No",0,IF('Data Entry'!CB4="Not Possible","",2)))</f>
        <v>2</v>
      </c>
      <c r="CC4" s="121">
        <f>IF('Data Entry'!CC4="Yes",1,IF('Data Entry'!CC4="No",0,IF('Data Entry'!CC4="Not Possible","",2)))</f>
        <v>2</v>
      </c>
      <c r="CD4" s="121">
        <f>IF('Data Entry'!CD4="Yes",1,IF('Data Entry'!CD4="No",0,IF('Data Entry'!CD4="Not Possible","",2)))</f>
        <v>2</v>
      </c>
      <c r="CE4" s="121">
        <f>IF('Data Entry'!CE4="Yes",1,IF('Data Entry'!CE4="No",0,IF('Data Entry'!CE4="Not Possible","",2)))</f>
        <v>2</v>
      </c>
      <c r="CF4" s="121">
        <f>IF('Data Entry'!CF4="Yes",1,IF('Data Entry'!CF4="No",0,IF('Data Entry'!CF4="Not Possible","",2)))</f>
        <v>2</v>
      </c>
      <c r="CG4" s="121">
        <f>IF('Data Entry'!CG4="Yes",1,IF('Data Entry'!CG4="No",0,IF('Data Entry'!CG4="Not Possible","",2)))</f>
        <v>2</v>
      </c>
      <c r="CH4" s="121">
        <f>IF('Data Entry'!CH4="Yes",1,IF('Data Entry'!CH4="No",0,IF('Data Entry'!CH4="Not Possible","",2)))</f>
        <v>2</v>
      </c>
      <c r="CI4" s="121">
        <f>IF('Data Entry'!CI4="Yes",1,IF('Data Entry'!CI4="No",0,IF('Data Entry'!CI4="Not Possible","",2)))</f>
        <v>2</v>
      </c>
      <c r="CJ4" s="121">
        <f>IF('Data Entry'!CJ4="Yes",1,IF('Data Entry'!CJ4="No",0,IF('Data Entry'!CJ4="Not Possible","",2)))</f>
        <v>2</v>
      </c>
      <c r="CK4" s="121">
        <f>IF('Data Entry'!CK4="Yes",1,IF('Data Entry'!CK4="No",0,IF('Data Entry'!CK4="Not Possible","",2)))</f>
        <v>2</v>
      </c>
      <c r="CL4" s="121">
        <f>IF('Data Entry'!CL4="Yes",1,IF('Data Entry'!CL4="No",0,IF('Data Entry'!CL4="Not Possible","",2)))</f>
        <v>2</v>
      </c>
      <c r="CM4" s="121">
        <f>IF('Data Entry'!CM4="Yes",1,IF('Data Entry'!CM4="No",0,IF('Data Entry'!CM4="Not Possible","",2)))</f>
        <v>2</v>
      </c>
      <c r="CN4" s="121">
        <f>IF('Data Entry'!CN4="Yes",1,IF('Data Entry'!CN4="No",0,IF('Data Entry'!CN4="Not Possible","",2)))</f>
        <v>2</v>
      </c>
      <c r="CO4" s="121">
        <f>IF('Data Entry'!CO4="Yes",1,IF('Data Entry'!CO4="No",0,IF('Data Entry'!CO4="Not Possible","",2)))</f>
        <v>2</v>
      </c>
      <c r="CP4" s="121">
        <f>IF('Data Entry'!CP4="Yes",1,IF('Data Entry'!CP4="No",0,IF('Data Entry'!CP4="Not Possible","",2)))</f>
        <v>2</v>
      </c>
      <c r="CQ4" s="121">
        <f>IF('Data Entry'!CQ4="Yes",1,IF('Data Entry'!CQ4="No",0,IF('Data Entry'!CQ4="Not Possible","",2)))</f>
        <v>2</v>
      </c>
      <c r="CR4" s="121">
        <f>IF('Data Entry'!CR4="Yes",1,IF('Data Entry'!CR4="No",0,IF('Data Entry'!CR4="Not Possible","",2)))</f>
        <v>2</v>
      </c>
      <c r="CS4" s="121">
        <f>IF('Data Entry'!CS4="Yes",1,IF('Data Entry'!CS4="No",0,IF('Data Entry'!CS4="Not Possible","",2)))</f>
        <v>2</v>
      </c>
      <c r="CT4" s="121">
        <f>IF('Data Entry'!CT4="Yes",1,IF('Data Entry'!CT4="No",0,IF('Data Entry'!CT4="Not Possible","",2)))</f>
        <v>2</v>
      </c>
      <c r="CU4" s="121">
        <f>IF('Data Entry'!CU4="Yes",1,IF('Data Entry'!CU4="No",0,IF('Data Entry'!CU4="Not Possible","",2)))</f>
        <v>2</v>
      </c>
      <c r="CV4" s="121">
        <f>IF('Data Entry'!CV4="Yes",1,IF('Data Entry'!CV4="No",0,IF('Data Entry'!CV4="Not Possible","",2)))</f>
        <v>2</v>
      </c>
      <c r="CW4" s="121">
        <f>IF('Data Entry'!CW4="Yes",1,IF('Data Entry'!CW4="No",0,IF('Data Entry'!CW4="Not Possible","",2)))</f>
        <v>2</v>
      </c>
      <c r="CX4" s="121">
        <f>IF('Data Entry'!CX4="Yes",1,IF('Data Entry'!CX4="No",0,IF('Data Entry'!CX4="Not Possible","",2)))</f>
        <v>2</v>
      </c>
      <c r="CY4" s="121">
        <f>IF('Data Entry'!CY4="Yes",1,IF('Data Entry'!CY4="No",0,IF('Data Entry'!CY4="Not Possible","",2)))</f>
        <v>2</v>
      </c>
      <c r="CZ4" s="121">
        <f>IF('Data Entry'!CZ4="Yes",1,IF('Data Entry'!CZ4="No",0,IF('Data Entry'!CZ4="Not Possible","",2)))</f>
        <v>2</v>
      </c>
      <c r="DA4" s="121">
        <f>IF('Data Entry'!DA4="Yes",1,IF('Data Entry'!DA4="No",0,IF('Data Entry'!DA4="Not Possible","",2)))</f>
        <v>2</v>
      </c>
      <c r="DB4" s="121">
        <f>IF('Data Entry'!DB4="Yes",1,IF('Data Entry'!DB4="No",0,IF('Data Entry'!DB4="Not Possible","",2)))</f>
        <v>2</v>
      </c>
      <c r="DC4" s="121">
        <f>IF('Data Entry'!DC4="Yes",1,IF('Data Entry'!DC4="No",0,IF('Data Entry'!DC4="Not Possible","",2)))</f>
        <v>2</v>
      </c>
      <c r="DD4" s="121">
        <f>IF('Data Entry'!DD4="Yes",1,IF('Data Entry'!DD4="No",0,IF('Data Entry'!DD4="Not Possible","",2)))</f>
        <v>2</v>
      </c>
      <c r="DE4" s="121">
        <f>IF('Data Entry'!DE4="Yes",1,IF('Data Entry'!DE4="No",0,IF('Data Entry'!DE4="Not Possible","",2)))</f>
        <v>2</v>
      </c>
      <c r="DF4" s="121">
        <f>IF('Data Entry'!DF4="Yes",1,IF('Data Entry'!DF4="No",0,IF('Data Entry'!DF4="Not Possible","",2)))</f>
        <v>2</v>
      </c>
      <c r="DG4" s="121">
        <f>IF('Data Entry'!DG4="Yes",1,IF('Data Entry'!DG4="No",0,IF('Data Entry'!DG4="Not Possible","",2)))</f>
        <v>2</v>
      </c>
      <c r="DH4" s="121">
        <f>IF('Data Entry'!DH4="Yes",1,IF('Data Entry'!DH4="No",0,IF('Data Entry'!DH4="Not Possible","",2)))</f>
        <v>2</v>
      </c>
      <c r="DI4" s="121">
        <f>IF('Data Entry'!DI4="Yes",1,IF('Data Entry'!DI4="No",0,IF('Data Entry'!DI4="Not Possible","",2)))</f>
        <v>2</v>
      </c>
      <c r="DJ4" s="121">
        <f>IF('Data Entry'!DJ4="Yes",1,IF('Data Entry'!DJ4="No",0,IF('Data Entry'!DJ4="Not Possible","",2)))</f>
        <v>2</v>
      </c>
      <c r="DK4" s="121">
        <f>IF('Data Entry'!DK4="Yes",1,IF('Data Entry'!DK4="No",0,IF('Data Entry'!DK4="Not Possible","",2)))</f>
        <v>2</v>
      </c>
      <c r="DL4" s="121">
        <f>IF('Data Entry'!DL4="Yes",1,IF('Data Entry'!DL4="No",0,IF('Data Entry'!DL4="Not Possible","",2)))</f>
        <v>2</v>
      </c>
      <c r="DM4" s="121">
        <f>IF('Data Entry'!DM4="Yes",1,IF('Data Entry'!DM4="No",0,IF('Data Entry'!DM4="Not Possible","",2)))</f>
        <v>2</v>
      </c>
      <c r="DN4" s="121">
        <f>IF('Data Entry'!DN4="Yes",1,IF('Data Entry'!DN4="No",0,IF('Data Entry'!DN4="Not Possible","",2)))</f>
        <v>2</v>
      </c>
      <c r="DO4" s="121">
        <f>IF('Data Entry'!DO4="Yes",1,IF('Data Entry'!DO4="No",0,IF('Data Entry'!DO4="Not Possible","",2)))</f>
        <v>2</v>
      </c>
      <c r="DP4" s="121">
        <f>IF('Data Entry'!DP4="Yes",1,IF('Data Entry'!DP4="No",0,IF('Data Entry'!DP4="Not Possible","",2)))</f>
        <v>2</v>
      </c>
      <c r="DQ4" s="121">
        <f>IF('Data Entry'!DQ4="Yes",1,IF('Data Entry'!DQ4="No",0,IF('Data Entry'!DQ4="Not Possible","",2)))</f>
        <v>2</v>
      </c>
      <c r="DR4" s="121">
        <f>IF('Data Entry'!DR4="Yes",1,IF('Data Entry'!DR4="No",0,IF('Data Entry'!DR4="Not Possible","",2)))</f>
        <v>2</v>
      </c>
      <c r="DS4" s="121">
        <f>IF('Data Entry'!DS4="Yes",1,IF('Data Entry'!DS4="No",0,IF('Data Entry'!DS4="Not Possible","",2)))</f>
        <v>2</v>
      </c>
      <c r="DT4" s="121">
        <f>IF('Data Entry'!DT4="Yes",1,IF('Data Entry'!DT4="No",0,IF('Data Entry'!DT4="Not Possible","",2)))</f>
        <v>2</v>
      </c>
    </row>
    <row r="5" spans="1:162" ht="16" customHeight="1">
      <c r="A5" s="120" t="s">
        <v>15</v>
      </c>
      <c r="E5" s="121">
        <f>IF('Data Entry'!E5="Yes",1,IF('Data Entry'!E5="No",0,IF('Data Entry'!E5="Not Possible","",2)))</f>
        <v>2</v>
      </c>
      <c r="F5" s="121">
        <f>IF('Data Entry'!F5="Yes",1,IF('Data Entry'!F5="No",0,IF('Data Entry'!F5="Not Possible","",2)))</f>
        <v>2</v>
      </c>
      <c r="G5" s="121">
        <f>IF('Data Entry'!G5="Yes",1,IF('Data Entry'!G5="No",0,IF('Data Entry'!G5="Not Possible","",2)))</f>
        <v>2</v>
      </c>
      <c r="H5" s="121">
        <f>IF('Data Entry'!H5="Yes",1,IF('Data Entry'!H5="No",0,IF('Data Entry'!H5="Not Possible","",2)))</f>
        <v>2</v>
      </c>
      <c r="I5" s="121">
        <f>IF('Data Entry'!I5="Yes",1,IF('Data Entry'!I5="No",0,IF('Data Entry'!I5="Not Possible","",2)))</f>
        <v>2</v>
      </c>
      <c r="J5" s="121">
        <f>IF('Data Entry'!J5="Yes",1,IF('Data Entry'!J5="No",0,IF('Data Entry'!J5="Not Possible","",2)))</f>
        <v>2</v>
      </c>
      <c r="K5" s="121">
        <f>IF('Data Entry'!K5="Yes",1,IF('Data Entry'!K5="No",0,IF('Data Entry'!K5="Not Possible","",2)))</f>
        <v>2</v>
      </c>
      <c r="L5" s="121">
        <f>IF('Data Entry'!L5="Yes",1,IF('Data Entry'!L5="No",0,IF('Data Entry'!L5="Not Possible","",2)))</f>
        <v>2</v>
      </c>
      <c r="M5" s="121">
        <f>IF('Data Entry'!M5="Yes",1,IF('Data Entry'!M5="No",0,IF('Data Entry'!M5="Not Possible","",2)))</f>
        <v>2</v>
      </c>
      <c r="N5" s="121">
        <f>IF('Data Entry'!N5="Yes",1,IF('Data Entry'!N5="No",0,IF('Data Entry'!N5="Not Possible","",2)))</f>
        <v>2</v>
      </c>
      <c r="O5" s="121">
        <f>IF('Data Entry'!O5="Yes",1,IF('Data Entry'!O5="No",0,IF('Data Entry'!O5="Not Possible","",2)))</f>
        <v>2</v>
      </c>
      <c r="P5" s="121">
        <f>IF('Data Entry'!P5="Yes",1,IF('Data Entry'!P5="No",0,IF('Data Entry'!P5="Not Possible","",2)))</f>
        <v>2</v>
      </c>
      <c r="Q5" s="121">
        <f>IF('Data Entry'!Q5="Yes",1,IF('Data Entry'!Q5="No",0,IF('Data Entry'!Q5="Not Possible","",2)))</f>
        <v>2</v>
      </c>
      <c r="R5" s="121">
        <f>IF('Data Entry'!R5="Yes",1,IF('Data Entry'!R5="No",0,IF('Data Entry'!R5="Not Possible","",2)))</f>
        <v>2</v>
      </c>
      <c r="S5" s="121">
        <f>IF('Data Entry'!S5="Yes",1,IF('Data Entry'!S5="No",0,IF('Data Entry'!S5="Not Possible","",2)))</f>
        <v>2</v>
      </c>
      <c r="T5" s="121">
        <f>IF('Data Entry'!T5="Yes",1,IF('Data Entry'!T5="No",0,IF('Data Entry'!T5="Not Possible","",2)))</f>
        <v>2</v>
      </c>
      <c r="U5" s="121">
        <f>IF('Data Entry'!U5="Yes",1,IF('Data Entry'!U5="No",0,IF('Data Entry'!U5="Not Possible","",2)))</f>
        <v>2</v>
      </c>
      <c r="V5" s="121">
        <f>IF('Data Entry'!V5="Yes",1,IF('Data Entry'!V5="No",0,IF('Data Entry'!V5="Not Possible","",2)))</f>
        <v>2</v>
      </c>
      <c r="W5" s="121">
        <f>IF('Data Entry'!W5="Yes",1,IF('Data Entry'!W5="No",0,IF('Data Entry'!W5="Not Possible","",2)))</f>
        <v>2</v>
      </c>
      <c r="X5" s="121">
        <f>IF('Data Entry'!X5="Yes",1,IF('Data Entry'!X5="No",0,IF('Data Entry'!X5="Not Possible","",2)))</f>
        <v>2</v>
      </c>
      <c r="Y5" s="121">
        <f>IF('Data Entry'!Y5="Yes",1,IF('Data Entry'!Y5="No",0,IF('Data Entry'!Y5="Not Possible","",2)))</f>
        <v>2</v>
      </c>
      <c r="Z5" s="121">
        <f>IF('Data Entry'!Z5="Yes",1,IF('Data Entry'!Z5="No",0,IF('Data Entry'!Z5="Not Possible","",2)))</f>
        <v>2</v>
      </c>
      <c r="AA5" s="121">
        <f>IF('Data Entry'!AA5="Yes",1,IF('Data Entry'!AA5="No",0,IF('Data Entry'!AA5="Not Possible","",2)))</f>
        <v>2</v>
      </c>
      <c r="AB5" s="121">
        <f>IF('Data Entry'!AB5="Yes",1,IF('Data Entry'!AB5="No",0,IF('Data Entry'!AB5="Not Possible","",2)))</f>
        <v>2</v>
      </c>
      <c r="AC5" s="121">
        <f>IF('Data Entry'!AC5="Yes",1,IF('Data Entry'!AC5="No",0,IF('Data Entry'!AC5="Not Possible","",2)))</f>
        <v>2</v>
      </c>
      <c r="AD5" s="121">
        <f>IF('Data Entry'!AD5="Yes",1,IF('Data Entry'!AD5="No",0,IF('Data Entry'!AD5="Not Possible","",2)))</f>
        <v>2</v>
      </c>
      <c r="AE5" s="121">
        <f>IF('Data Entry'!AE5="Yes",1,IF('Data Entry'!AE5="No",0,IF('Data Entry'!AE5="Not Possible","",2)))</f>
        <v>2</v>
      </c>
      <c r="AF5" s="121">
        <f>IF('Data Entry'!AF5="Yes",1,IF('Data Entry'!AF5="No",0,IF('Data Entry'!AF5="Not Possible","",2)))</f>
        <v>2</v>
      </c>
      <c r="AG5" s="121">
        <f>IF('Data Entry'!AG5="Yes",1,IF('Data Entry'!AG5="No",0,IF('Data Entry'!AG5="Not Possible","",2)))</f>
        <v>2</v>
      </c>
      <c r="AH5" s="121">
        <f>IF('Data Entry'!AH5="Yes",1,IF('Data Entry'!AH5="No",0,IF('Data Entry'!AH5="Not Possible","",2)))</f>
        <v>2</v>
      </c>
      <c r="AI5" s="121">
        <f>IF('Data Entry'!AI5="Yes",1,IF('Data Entry'!AI5="No",0,IF('Data Entry'!AI5="Not Possible","",2)))</f>
        <v>2</v>
      </c>
      <c r="AJ5" s="121">
        <f>IF('Data Entry'!AJ5="Yes",1,IF('Data Entry'!AJ5="No",0,IF('Data Entry'!AJ5="Not Possible","",2)))</f>
        <v>2</v>
      </c>
      <c r="AK5" s="121">
        <f>IF('Data Entry'!AK5="Yes",1,IF('Data Entry'!AK5="No",0,IF('Data Entry'!AK5="Not Possible","",2)))</f>
        <v>2</v>
      </c>
      <c r="AL5" s="121">
        <f>IF('Data Entry'!AL5="Yes",1,IF('Data Entry'!AL5="No",0,IF('Data Entry'!AL5="Not Possible","",2)))</f>
        <v>2</v>
      </c>
      <c r="AM5" s="121">
        <f>IF('Data Entry'!AM5="Yes",1,IF('Data Entry'!AM5="No",0,IF('Data Entry'!AM5="Not Possible","",2)))</f>
        <v>2</v>
      </c>
      <c r="AN5" s="121">
        <f>IF('Data Entry'!AN5="Yes",1,IF('Data Entry'!AN5="No",0,IF('Data Entry'!AN5="Not Possible","",2)))</f>
        <v>2</v>
      </c>
      <c r="AO5" s="121">
        <f>IF('Data Entry'!AO5="Yes",1,IF('Data Entry'!AO5="No",0,IF('Data Entry'!AO5="Not Possible","",2)))</f>
        <v>2</v>
      </c>
      <c r="AP5" s="121">
        <f>IF('Data Entry'!AP5="Yes",1,IF('Data Entry'!AP5="No",0,IF('Data Entry'!AP5="Not Possible","",2)))</f>
        <v>2</v>
      </c>
      <c r="AQ5" s="121">
        <f>IF('Data Entry'!AQ5="Yes",1,IF('Data Entry'!AQ5="No",0,IF('Data Entry'!AQ5="Not Possible","",2)))</f>
        <v>2</v>
      </c>
      <c r="AR5" s="121">
        <f>IF('Data Entry'!AR5="Yes",1,IF('Data Entry'!AR5="No",0,IF('Data Entry'!AR5="Not Possible","",2)))</f>
        <v>2</v>
      </c>
      <c r="AS5" s="121">
        <f>IF('Data Entry'!AS5="Yes",1,IF('Data Entry'!AS5="No",0,IF('Data Entry'!AS5="Not Possible","",2)))</f>
        <v>2</v>
      </c>
      <c r="AT5" s="121">
        <f>IF('Data Entry'!AT5="Yes",1,IF('Data Entry'!AT5="No",0,IF('Data Entry'!AT5="Not Possible","",2)))</f>
        <v>2</v>
      </c>
      <c r="AU5" s="121">
        <f>IF('Data Entry'!AU5="Yes",1,IF('Data Entry'!AU5="No",0,IF('Data Entry'!AU5="Not Possible","",2)))</f>
        <v>2</v>
      </c>
      <c r="AV5" s="121">
        <f>IF('Data Entry'!AV5="Yes",1,IF('Data Entry'!AV5="No",0,IF('Data Entry'!AV5="Not Possible","",2)))</f>
        <v>2</v>
      </c>
      <c r="AW5" s="121">
        <f>IF('Data Entry'!AW5="Yes",1,IF('Data Entry'!AW5="No",0,IF('Data Entry'!AW5="Not Possible","",2)))</f>
        <v>2</v>
      </c>
      <c r="AX5" s="121">
        <f>IF('Data Entry'!AX5="Yes",1,IF('Data Entry'!AX5="No",0,IF('Data Entry'!AX5="Not Possible","",2)))</f>
        <v>2</v>
      </c>
      <c r="AY5" s="121">
        <f>IF('Data Entry'!AY5="Yes",1,IF('Data Entry'!AY5="No",0,IF('Data Entry'!AY5="Not Possible","",2)))</f>
        <v>2</v>
      </c>
      <c r="AZ5" s="121">
        <f>IF('Data Entry'!AZ5="Yes",1,IF('Data Entry'!AZ5="No",0,IF('Data Entry'!AZ5="Not Possible","",2)))</f>
        <v>2</v>
      </c>
      <c r="BA5" s="121">
        <f>IF('Data Entry'!BA5="Yes",1,IF('Data Entry'!BA5="No",0,IF('Data Entry'!BA5="Not Possible","",2)))</f>
        <v>2</v>
      </c>
      <c r="BB5" s="121">
        <f>IF('Data Entry'!BB5="Yes",1,IF('Data Entry'!BB5="No",0,IF('Data Entry'!BB5="Not Possible","",2)))</f>
        <v>2</v>
      </c>
      <c r="BC5" s="121">
        <f>IF('Data Entry'!BC5="Yes",1,IF('Data Entry'!BC5="No",0,IF('Data Entry'!BC5="Not Possible","",2)))</f>
        <v>2</v>
      </c>
      <c r="BD5" s="121">
        <f>IF('Data Entry'!BD5="Yes",1,IF('Data Entry'!BD5="No",0,IF('Data Entry'!BD5="Not Possible","",2)))</f>
        <v>2</v>
      </c>
      <c r="BE5" s="121">
        <f>IF('Data Entry'!BE5="Yes",1,IF('Data Entry'!BE5="No",0,IF('Data Entry'!BE5="Not Possible","",2)))</f>
        <v>2</v>
      </c>
      <c r="BF5" s="121">
        <f>IF('Data Entry'!BF5="Yes",1,IF('Data Entry'!BF5="No",0,IF('Data Entry'!BF5="Not Possible","",2)))</f>
        <v>2</v>
      </c>
      <c r="BG5" s="121">
        <f>IF('Data Entry'!BG5="Yes",1,IF('Data Entry'!BG5="No",0,IF('Data Entry'!BG5="Not Possible","",2)))</f>
        <v>2</v>
      </c>
      <c r="BH5" s="121">
        <f>IF('Data Entry'!BH5="Yes",1,IF('Data Entry'!BH5="No",0,IF('Data Entry'!BH5="Not Possible","",2)))</f>
        <v>2</v>
      </c>
      <c r="BI5" s="121">
        <f>IF('Data Entry'!BI5="Yes",1,IF('Data Entry'!BI5="No",0,IF('Data Entry'!BI5="Not Possible","",2)))</f>
        <v>2</v>
      </c>
      <c r="BJ5" s="121">
        <f>IF('Data Entry'!BJ5="Yes",1,IF('Data Entry'!BJ5="No",0,IF('Data Entry'!BJ5="Not Possible","",2)))</f>
        <v>2</v>
      </c>
      <c r="BK5" s="121">
        <f>IF('Data Entry'!BK5="Yes",1,IF('Data Entry'!BK5="No",0,IF('Data Entry'!BK5="Not Possible","",2)))</f>
        <v>2</v>
      </c>
      <c r="BL5" s="121">
        <f>IF('Data Entry'!BL5="Yes",1,IF('Data Entry'!BL5="No",0,IF('Data Entry'!BL5="Not Possible","",2)))</f>
        <v>2</v>
      </c>
      <c r="BM5" s="121">
        <f>IF('Data Entry'!BM5="Yes",1,IF('Data Entry'!BM5="No",0,IF('Data Entry'!BM5="Not Possible","",2)))</f>
        <v>2</v>
      </c>
      <c r="BN5" s="121">
        <f>IF('Data Entry'!BN5="Yes",1,IF('Data Entry'!BN5="No",0,IF('Data Entry'!BN5="Not Possible","",2)))</f>
        <v>2</v>
      </c>
      <c r="BO5" s="121">
        <f>IF('Data Entry'!BO5="Yes",1,IF('Data Entry'!BO5="No",0,IF('Data Entry'!BO5="Not Possible","",2)))</f>
        <v>2</v>
      </c>
      <c r="BP5" s="121">
        <f>IF('Data Entry'!BP5="Yes",1,IF('Data Entry'!BP5="No",0,IF('Data Entry'!BP5="Not Possible","",2)))</f>
        <v>2</v>
      </c>
      <c r="BQ5" s="121">
        <f>IF('Data Entry'!BQ5="Yes",1,IF('Data Entry'!BQ5="No",0,IF('Data Entry'!BQ5="Not Possible","",2)))</f>
        <v>2</v>
      </c>
      <c r="BR5" s="121">
        <f>IF('Data Entry'!BR5="Yes",1,IF('Data Entry'!BR5="No",0,IF('Data Entry'!BR5="Not Possible","",2)))</f>
        <v>2</v>
      </c>
      <c r="BS5" s="121">
        <f>IF('Data Entry'!BS5="Yes",1,IF('Data Entry'!BS5="No",0,IF('Data Entry'!BS5="Not Possible","",2)))</f>
        <v>2</v>
      </c>
      <c r="BT5" s="121">
        <f>IF('Data Entry'!BT5="Yes",1,IF('Data Entry'!BT5="No",0,IF('Data Entry'!BT5="Not Possible","",2)))</f>
        <v>2</v>
      </c>
      <c r="BU5" s="121">
        <f>IF('Data Entry'!BU5="Yes",1,IF('Data Entry'!BU5="No",0,IF('Data Entry'!BU5="Not Possible","",2)))</f>
        <v>2</v>
      </c>
      <c r="BV5" s="121">
        <f>IF('Data Entry'!BV5="Yes",1,IF('Data Entry'!BV5="No",0,IF('Data Entry'!BV5="Not Possible","",2)))</f>
        <v>2</v>
      </c>
      <c r="BW5" s="121">
        <f>IF('Data Entry'!BW5="Yes",1,IF('Data Entry'!BW5="No",0,IF('Data Entry'!BW5="Not Possible","",2)))</f>
        <v>2</v>
      </c>
      <c r="BX5" s="121">
        <f>IF('Data Entry'!BX5="Yes",1,IF('Data Entry'!BX5="No",0,IF('Data Entry'!BX5="Not Possible","",2)))</f>
        <v>2</v>
      </c>
      <c r="BY5" s="121">
        <f>IF('Data Entry'!BY5="Yes",1,IF('Data Entry'!BY5="No",0,IF('Data Entry'!BY5="Not Possible","",2)))</f>
        <v>2</v>
      </c>
      <c r="BZ5" s="121">
        <f>IF('Data Entry'!BZ5="Yes",1,IF('Data Entry'!BZ5="No",0,IF('Data Entry'!BZ5="Not Possible","",2)))</f>
        <v>2</v>
      </c>
      <c r="CA5" s="121">
        <f>IF('Data Entry'!CA5="Yes",1,IF('Data Entry'!CA5="No",0,IF('Data Entry'!CA5="Not Possible","",2)))</f>
        <v>2</v>
      </c>
      <c r="CB5" s="121">
        <f>IF('Data Entry'!CB5="Yes",1,IF('Data Entry'!CB5="No",0,IF('Data Entry'!CB5="Not Possible","",2)))</f>
        <v>2</v>
      </c>
      <c r="CC5" s="121">
        <f>IF('Data Entry'!CC5="Yes",1,IF('Data Entry'!CC5="No",0,IF('Data Entry'!CC5="Not Possible","",2)))</f>
        <v>2</v>
      </c>
      <c r="CD5" s="121">
        <f>IF('Data Entry'!CD5="Yes",1,IF('Data Entry'!CD5="No",0,IF('Data Entry'!CD5="Not Possible","",2)))</f>
        <v>2</v>
      </c>
      <c r="CE5" s="121">
        <f>IF('Data Entry'!CE5="Yes",1,IF('Data Entry'!CE5="No",0,IF('Data Entry'!CE5="Not Possible","",2)))</f>
        <v>2</v>
      </c>
      <c r="CF5" s="121">
        <f>IF('Data Entry'!CF5="Yes",1,IF('Data Entry'!CF5="No",0,IF('Data Entry'!CF5="Not Possible","",2)))</f>
        <v>2</v>
      </c>
      <c r="CG5" s="121">
        <f>IF('Data Entry'!CG5="Yes",1,IF('Data Entry'!CG5="No",0,IF('Data Entry'!CG5="Not Possible","",2)))</f>
        <v>2</v>
      </c>
      <c r="CH5" s="121">
        <f>IF('Data Entry'!CH5="Yes",1,IF('Data Entry'!CH5="No",0,IF('Data Entry'!CH5="Not Possible","",2)))</f>
        <v>2</v>
      </c>
      <c r="CI5" s="121">
        <f>IF('Data Entry'!CI5="Yes",1,IF('Data Entry'!CI5="No",0,IF('Data Entry'!CI5="Not Possible","",2)))</f>
        <v>2</v>
      </c>
      <c r="CJ5" s="121">
        <f>IF('Data Entry'!CJ5="Yes",1,IF('Data Entry'!CJ5="No",0,IF('Data Entry'!CJ5="Not Possible","",2)))</f>
        <v>2</v>
      </c>
      <c r="CK5" s="121">
        <f>IF('Data Entry'!CK5="Yes",1,IF('Data Entry'!CK5="No",0,IF('Data Entry'!CK5="Not Possible","",2)))</f>
        <v>2</v>
      </c>
      <c r="CL5" s="121">
        <f>IF('Data Entry'!CL5="Yes",1,IF('Data Entry'!CL5="No",0,IF('Data Entry'!CL5="Not Possible","",2)))</f>
        <v>2</v>
      </c>
      <c r="CM5" s="121">
        <f>IF('Data Entry'!CM5="Yes",1,IF('Data Entry'!CM5="No",0,IF('Data Entry'!CM5="Not Possible","",2)))</f>
        <v>2</v>
      </c>
      <c r="CN5" s="121">
        <f>IF('Data Entry'!CN5="Yes",1,IF('Data Entry'!CN5="No",0,IF('Data Entry'!CN5="Not Possible","",2)))</f>
        <v>2</v>
      </c>
      <c r="CO5" s="121">
        <f>IF('Data Entry'!CO5="Yes",1,IF('Data Entry'!CO5="No",0,IF('Data Entry'!CO5="Not Possible","",2)))</f>
        <v>2</v>
      </c>
      <c r="CP5" s="121">
        <f>IF('Data Entry'!CP5="Yes",1,IF('Data Entry'!CP5="No",0,IF('Data Entry'!CP5="Not Possible","",2)))</f>
        <v>2</v>
      </c>
      <c r="CQ5" s="121">
        <f>IF('Data Entry'!CQ5="Yes",1,IF('Data Entry'!CQ5="No",0,IF('Data Entry'!CQ5="Not Possible","",2)))</f>
        <v>2</v>
      </c>
      <c r="CR5" s="121">
        <f>IF('Data Entry'!CR5="Yes",1,IF('Data Entry'!CR5="No",0,IF('Data Entry'!CR5="Not Possible","",2)))</f>
        <v>2</v>
      </c>
      <c r="CS5" s="121">
        <f>IF('Data Entry'!CS5="Yes",1,IF('Data Entry'!CS5="No",0,IF('Data Entry'!CS5="Not Possible","",2)))</f>
        <v>2</v>
      </c>
      <c r="CT5" s="121">
        <f>IF('Data Entry'!CT5="Yes",1,IF('Data Entry'!CT5="No",0,IF('Data Entry'!CT5="Not Possible","",2)))</f>
        <v>2</v>
      </c>
      <c r="CU5" s="121">
        <f>IF('Data Entry'!CU5="Yes",1,IF('Data Entry'!CU5="No",0,IF('Data Entry'!CU5="Not Possible","",2)))</f>
        <v>2</v>
      </c>
      <c r="CV5" s="121">
        <f>IF('Data Entry'!CV5="Yes",1,IF('Data Entry'!CV5="No",0,IF('Data Entry'!CV5="Not Possible","",2)))</f>
        <v>2</v>
      </c>
      <c r="CW5" s="121">
        <f>IF('Data Entry'!CW5="Yes",1,IF('Data Entry'!CW5="No",0,IF('Data Entry'!CW5="Not Possible","",2)))</f>
        <v>2</v>
      </c>
      <c r="CX5" s="121">
        <f>IF('Data Entry'!CX5="Yes",1,IF('Data Entry'!CX5="No",0,IF('Data Entry'!CX5="Not Possible","",2)))</f>
        <v>2</v>
      </c>
      <c r="CY5" s="121">
        <f>IF('Data Entry'!CY5="Yes",1,IF('Data Entry'!CY5="No",0,IF('Data Entry'!CY5="Not Possible","",2)))</f>
        <v>2</v>
      </c>
      <c r="CZ5" s="121">
        <f>IF('Data Entry'!CZ5="Yes",1,IF('Data Entry'!CZ5="No",0,IF('Data Entry'!CZ5="Not Possible","",2)))</f>
        <v>2</v>
      </c>
      <c r="DA5" s="121">
        <f>IF('Data Entry'!DA5="Yes",1,IF('Data Entry'!DA5="No",0,IF('Data Entry'!DA5="Not Possible","",2)))</f>
        <v>2</v>
      </c>
      <c r="DB5" s="121">
        <f>IF('Data Entry'!DB5="Yes",1,IF('Data Entry'!DB5="No",0,IF('Data Entry'!DB5="Not Possible","",2)))</f>
        <v>2</v>
      </c>
      <c r="DC5" s="121">
        <f>IF('Data Entry'!DC5="Yes",1,IF('Data Entry'!DC5="No",0,IF('Data Entry'!DC5="Not Possible","",2)))</f>
        <v>2</v>
      </c>
      <c r="DD5" s="121">
        <f>IF('Data Entry'!DD5="Yes",1,IF('Data Entry'!DD5="No",0,IF('Data Entry'!DD5="Not Possible","",2)))</f>
        <v>2</v>
      </c>
      <c r="DE5" s="121">
        <f>IF('Data Entry'!DE5="Yes",1,IF('Data Entry'!DE5="No",0,IF('Data Entry'!DE5="Not Possible","",2)))</f>
        <v>2</v>
      </c>
      <c r="DF5" s="121">
        <f>IF('Data Entry'!DF5="Yes",1,IF('Data Entry'!DF5="No",0,IF('Data Entry'!DF5="Not Possible","",2)))</f>
        <v>2</v>
      </c>
      <c r="DG5" s="121">
        <f>IF('Data Entry'!DG5="Yes",1,IF('Data Entry'!DG5="No",0,IF('Data Entry'!DG5="Not Possible","",2)))</f>
        <v>2</v>
      </c>
      <c r="DH5" s="121">
        <f>IF('Data Entry'!DH5="Yes",1,IF('Data Entry'!DH5="No",0,IF('Data Entry'!DH5="Not Possible","",2)))</f>
        <v>2</v>
      </c>
      <c r="DI5" s="121">
        <f>IF('Data Entry'!DI5="Yes",1,IF('Data Entry'!DI5="No",0,IF('Data Entry'!DI5="Not Possible","",2)))</f>
        <v>2</v>
      </c>
      <c r="DJ5" s="121">
        <f>IF('Data Entry'!DJ5="Yes",1,IF('Data Entry'!DJ5="No",0,IF('Data Entry'!DJ5="Not Possible","",2)))</f>
        <v>2</v>
      </c>
      <c r="DK5" s="121">
        <f>IF('Data Entry'!DK5="Yes",1,IF('Data Entry'!DK5="No",0,IF('Data Entry'!DK5="Not Possible","",2)))</f>
        <v>2</v>
      </c>
      <c r="DL5" s="121">
        <f>IF('Data Entry'!DL5="Yes",1,IF('Data Entry'!DL5="No",0,IF('Data Entry'!DL5="Not Possible","",2)))</f>
        <v>2</v>
      </c>
      <c r="DM5" s="121">
        <f>IF('Data Entry'!DM5="Yes",1,IF('Data Entry'!DM5="No",0,IF('Data Entry'!DM5="Not Possible","",2)))</f>
        <v>2</v>
      </c>
      <c r="DN5" s="121">
        <f>IF('Data Entry'!DN5="Yes",1,IF('Data Entry'!DN5="No",0,IF('Data Entry'!DN5="Not Possible","",2)))</f>
        <v>2</v>
      </c>
      <c r="DO5" s="121">
        <f>IF('Data Entry'!DO5="Yes",1,IF('Data Entry'!DO5="No",0,IF('Data Entry'!DO5="Not Possible","",2)))</f>
        <v>2</v>
      </c>
      <c r="DP5" s="121">
        <f>IF('Data Entry'!DP5="Yes",1,IF('Data Entry'!DP5="No",0,IF('Data Entry'!DP5="Not Possible","",2)))</f>
        <v>2</v>
      </c>
      <c r="DQ5" s="121">
        <f>IF('Data Entry'!DQ5="Yes",1,IF('Data Entry'!DQ5="No",0,IF('Data Entry'!DQ5="Not Possible","",2)))</f>
        <v>2</v>
      </c>
      <c r="DR5" s="121">
        <f>IF('Data Entry'!DR5="Yes",1,IF('Data Entry'!DR5="No",0,IF('Data Entry'!DR5="Not Possible","",2)))</f>
        <v>2</v>
      </c>
      <c r="DS5" s="121">
        <f>IF('Data Entry'!DS5="Yes",1,IF('Data Entry'!DS5="No",0,IF('Data Entry'!DS5="Not Possible","",2)))</f>
        <v>2</v>
      </c>
      <c r="DT5" s="121">
        <f>IF('Data Entry'!DT5="Yes",1,IF('Data Entry'!DT5="No",0,IF('Data Entry'!DT5="Not Possible","",2)))</f>
        <v>2</v>
      </c>
    </row>
    <row r="6" spans="1:162" ht="16" customHeight="1">
      <c r="A6" s="120" t="s">
        <v>24</v>
      </c>
      <c r="E6" s="121">
        <f>IF('Data Entry'!E6="Yes",1,IF('Data Entry'!E6="No",0,IF('Data Entry'!E6="Not Possible","",2)))</f>
        <v>2</v>
      </c>
      <c r="F6" s="121">
        <f>IF('Data Entry'!F6="Yes",1,IF('Data Entry'!F6="No",0,IF('Data Entry'!F6="Not Possible","",2)))</f>
        <v>2</v>
      </c>
      <c r="G6" s="121">
        <f>IF('Data Entry'!G6="Yes",1,IF('Data Entry'!G6="No",0,IF('Data Entry'!G6="Not Possible","",2)))</f>
        <v>2</v>
      </c>
      <c r="H6" s="121">
        <f>IF('Data Entry'!H6="Yes",1,IF('Data Entry'!H6="No",0,IF('Data Entry'!H6="Not Possible","",2)))</f>
        <v>2</v>
      </c>
      <c r="I6" s="121">
        <f>IF('Data Entry'!I6="Yes",1,IF('Data Entry'!I6="No",0,IF('Data Entry'!I6="Not Possible","",2)))</f>
        <v>2</v>
      </c>
      <c r="J6" s="121">
        <f>IF('Data Entry'!J6="Yes",1,IF('Data Entry'!J6="No",0,IF('Data Entry'!J6="Not Possible","",2)))</f>
        <v>2</v>
      </c>
      <c r="K6" s="121">
        <f>IF('Data Entry'!K6="Yes",1,IF('Data Entry'!K6="No",0,IF('Data Entry'!K6="Not Possible","",2)))</f>
        <v>2</v>
      </c>
      <c r="L6" s="121">
        <f>IF('Data Entry'!L6="Yes",1,IF('Data Entry'!L6="No",0,IF('Data Entry'!L6="Not Possible","",2)))</f>
        <v>2</v>
      </c>
      <c r="M6" s="121">
        <f>IF('Data Entry'!M6="Yes",1,IF('Data Entry'!M6="No",0,IF('Data Entry'!M6="Not Possible","",2)))</f>
        <v>2</v>
      </c>
      <c r="N6" s="121">
        <f>IF('Data Entry'!N6="Yes",1,IF('Data Entry'!N6="No",0,IF('Data Entry'!N6="Not Possible","",2)))</f>
        <v>2</v>
      </c>
      <c r="O6" s="121">
        <f>IF('Data Entry'!O6="Yes",1,IF('Data Entry'!O6="No",0,IF('Data Entry'!O6="Not Possible","",2)))</f>
        <v>2</v>
      </c>
      <c r="P6" s="121">
        <f>IF('Data Entry'!P6="Yes",1,IF('Data Entry'!P6="No",0,IF('Data Entry'!P6="Not Possible","",2)))</f>
        <v>2</v>
      </c>
      <c r="Q6" s="121">
        <f>IF('Data Entry'!Q6="Yes",1,IF('Data Entry'!Q6="No",0,IF('Data Entry'!Q6="Not Possible","",2)))</f>
        <v>2</v>
      </c>
      <c r="R6" s="121">
        <f>IF('Data Entry'!R6="Yes",1,IF('Data Entry'!R6="No",0,IF('Data Entry'!R6="Not Possible","",2)))</f>
        <v>2</v>
      </c>
      <c r="S6" s="121">
        <f>IF('Data Entry'!S6="Yes",1,IF('Data Entry'!S6="No",0,IF('Data Entry'!S6="Not Possible","",2)))</f>
        <v>2</v>
      </c>
      <c r="T6" s="121">
        <f>IF('Data Entry'!T6="Yes",1,IF('Data Entry'!T6="No",0,IF('Data Entry'!T6="Not Possible","",2)))</f>
        <v>2</v>
      </c>
      <c r="U6" s="121">
        <f>IF('Data Entry'!U6="Yes",1,IF('Data Entry'!U6="No",0,IF('Data Entry'!U6="Not Possible","",2)))</f>
        <v>2</v>
      </c>
      <c r="V6" s="121">
        <f>IF('Data Entry'!V6="Yes",1,IF('Data Entry'!V6="No",0,IF('Data Entry'!V6="Not Possible","",2)))</f>
        <v>2</v>
      </c>
      <c r="W6" s="121">
        <f>IF('Data Entry'!W6="Yes",1,IF('Data Entry'!W6="No",0,IF('Data Entry'!W6="Not Possible","",2)))</f>
        <v>2</v>
      </c>
      <c r="X6" s="121">
        <f>IF('Data Entry'!X6="Yes",1,IF('Data Entry'!X6="No",0,IF('Data Entry'!X6="Not Possible","",2)))</f>
        <v>2</v>
      </c>
      <c r="Y6" s="121">
        <f>IF('Data Entry'!Y6="Yes",1,IF('Data Entry'!Y6="No",0,IF('Data Entry'!Y6="Not Possible","",2)))</f>
        <v>2</v>
      </c>
      <c r="Z6" s="121">
        <f>IF('Data Entry'!Z6="Yes",1,IF('Data Entry'!Z6="No",0,IF('Data Entry'!Z6="Not Possible","",2)))</f>
        <v>2</v>
      </c>
      <c r="AA6" s="121">
        <f>IF('Data Entry'!AA6="Yes",1,IF('Data Entry'!AA6="No",0,IF('Data Entry'!AA6="Not Possible","",2)))</f>
        <v>2</v>
      </c>
      <c r="AB6" s="121">
        <f>IF('Data Entry'!AB6="Yes",1,IF('Data Entry'!AB6="No",0,IF('Data Entry'!AB6="Not Possible","",2)))</f>
        <v>2</v>
      </c>
      <c r="AC6" s="121">
        <f>IF('Data Entry'!AC6="Yes",1,IF('Data Entry'!AC6="No",0,IF('Data Entry'!AC6="Not Possible","",2)))</f>
        <v>2</v>
      </c>
      <c r="AD6" s="121">
        <f>IF('Data Entry'!AD6="Yes",1,IF('Data Entry'!AD6="No",0,IF('Data Entry'!AD6="Not Possible","",2)))</f>
        <v>2</v>
      </c>
      <c r="AE6" s="121">
        <f>IF('Data Entry'!AE6="Yes",1,IF('Data Entry'!AE6="No",0,IF('Data Entry'!AE6="Not Possible","",2)))</f>
        <v>2</v>
      </c>
      <c r="AF6" s="121">
        <f>IF('Data Entry'!AF6="Yes",1,IF('Data Entry'!AF6="No",0,IF('Data Entry'!AF6="Not Possible","",2)))</f>
        <v>2</v>
      </c>
      <c r="AG6" s="121">
        <f>IF('Data Entry'!AG6="Yes",1,IF('Data Entry'!AG6="No",0,IF('Data Entry'!AG6="Not Possible","",2)))</f>
        <v>2</v>
      </c>
      <c r="AH6" s="121">
        <f>IF('Data Entry'!AH6="Yes",1,IF('Data Entry'!AH6="No",0,IF('Data Entry'!AH6="Not Possible","",2)))</f>
        <v>2</v>
      </c>
      <c r="AI6" s="121">
        <f>IF('Data Entry'!AI6="Yes",1,IF('Data Entry'!AI6="No",0,IF('Data Entry'!AI6="Not Possible","",2)))</f>
        <v>2</v>
      </c>
      <c r="AJ6" s="121">
        <f>IF('Data Entry'!AJ6="Yes",1,IF('Data Entry'!AJ6="No",0,IF('Data Entry'!AJ6="Not Possible","",2)))</f>
        <v>2</v>
      </c>
      <c r="AK6" s="121">
        <f>IF('Data Entry'!AK6="Yes",1,IF('Data Entry'!AK6="No",0,IF('Data Entry'!AK6="Not Possible","",2)))</f>
        <v>2</v>
      </c>
      <c r="AL6" s="121">
        <f>IF('Data Entry'!AL6="Yes",1,IF('Data Entry'!AL6="No",0,IF('Data Entry'!AL6="Not Possible","",2)))</f>
        <v>2</v>
      </c>
      <c r="AM6" s="121">
        <f>IF('Data Entry'!AM6="Yes",1,IF('Data Entry'!AM6="No",0,IF('Data Entry'!AM6="Not Possible","",2)))</f>
        <v>2</v>
      </c>
      <c r="AN6" s="121">
        <f>IF('Data Entry'!AN6="Yes",1,IF('Data Entry'!AN6="No",0,IF('Data Entry'!AN6="Not Possible","",2)))</f>
        <v>2</v>
      </c>
      <c r="AO6" s="121">
        <f>IF('Data Entry'!AO6="Yes",1,IF('Data Entry'!AO6="No",0,IF('Data Entry'!AO6="Not Possible","",2)))</f>
        <v>2</v>
      </c>
      <c r="AP6" s="121">
        <f>IF('Data Entry'!AP6="Yes",1,IF('Data Entry'!AP6="No",0,IF('Data Entry'!AP6="Not Possible","",2)))</f>
        <v>2</v>
      </c>
      <c r="AQ6" s="121">
        <f>IF('Data Entry'!AQ6="Yes",1,IF('Data Entry'!AQ6="No",0,IF('Data Entry'!AQ6="Not Possible","",2)))</f>
        <v>2</v>
      </c>
      <c r="AR6" s="121">
        <f>IF('Data Entry'!AR6="Yes",1,IF('Data Entry'!AR6="No",0,IF('Data Entry'!AR6="Not Possible","",2)))</f>
        <v>2</v>
      </c>
      <c r="AS6" s="121">
        <f>IF('Data Entry'!AS6="Yes",1,IF('Data Entry'!AS6="No",0,IF('Data Entry'!AS6="Not Possible","",2)))</f>
        <v>2</v>
      </c>
      <c r="AT6" s="121">
        <f>IF('Data Entry'!AT6="Yes",1,IF('Data Entry'!AT6="No",0,IF('Data Entry'!AT6="Not Possible","",2)))</f>
        <v>2</v>
      </c>
      <c r="AU6" s="121">
        <f>IF('Data Entry'!AU6="Yes",1,IF('Data Entry'!AU6="No",0,IF('Data Entry'!AU6="Not Possible","",2)))</f>
        <v>2</v>
      </c>
      <c r="AV6" s="121">
        <f>IF('Data Entry'!AV6="Yes",1,IF('Data Entry'!AV6="No",0,IF('Data Entry'!AV6="Not Possible","",2)))</f>
        <v>2</v>
      </c>
      <c r="AW6" s="121">
        <f>IF('Data Entry'!AW6="Yes",1,IF('Data Entry'!AW6="No",0,IF('Data Entry'!AW6="Not Possible","",2)))</f>
        <v>2</v>
      </c>
      <c r="AX6" s="121">
        <f>IF('Data Entry'!AX6="Yes",1,IF('Data Entry'!AX6="No",0,IF('Data Entry'!AX6="Not Possible","",2)))</f>
        <v>2</v>
      </c>
      <c r="AY6" s="121">
        <f>IF('Data Entry'!AY6="Yes",1,IF('Data Entry'!AY6="No",0,IF('Data Entry'!AY6="Not Possible","",2)))</f>
        <v>2</v>
      </c>
      <c r="AZ6" s="121">
        <f>IF('Data Entry'!AZ6="Yes",1,IF('Data Entry'!AZ6="No",0,IF('Data Entry'!AZ6="Not Possible","",2)))</f>
        <v>2</v>
      </c>
      <c r="BA6" s="121">
        <f>IF('Data Entry'!BA6="Yes",1,IF('Data Entry'!BA6="No",0,IF('Data Entry'!BA6="Not Possible","",2)))</f>
        <v>2</v>
      </c>
      <c r="BB6" s="121">
        <f>IF('Data Entry'!BB6="Yes",1,IF('Data Entry'!BB6="No",0,IF('Data Entry'!BB6="Not Possible","",2)))</f>
        <v>2</v>
      </c>
      <c r="BC6" s="121">
        <f>IF('Data Entry'!BC6="Yes",1,IF('Data Entry'!BC6="No",0,IF('Data Entry'!BC6="Not Possible","",2)))</f>
        <v>2</v>
      </c>
      <c r="BD6" s="121">
        <f>IF('Data Entry'!BD6="Yes",1,IF('Data Entry'!BD6="No",0,IF('Data Entry'!BD6="Not Possible","",2)))</f>
        <v>2</v>
      </c>
      <c r="BE6" s="121">
        <f>IF('Data Entry'!BE6="Yes",1,IF('Data Entry'!BE6="No",0,IF('Data Entry'!BE6="Not Possible","",2)))</f>
        <v>2</v>
      </c>
      <c r="BF6" s="121">
        <f>IF('Data Entry'!BF6="Yes",1,IF('Data Entry'!BF6="No",0,IF('Data Entry'!BF6="Not Possible","",2)))</f>
        <v>2</v>
      </c>
      <c r="BG6" s="121">
        <f>IF('Data Entry'!BG6="Yes",1,IF('Data Entry'!BG6="No",0,IF('Data Entry'!BG6="Not Possible","",2)))</f>
        <v>2</v>
      </c>
      <c r="BH6" s="121">
        <f>IF('Data Entry'!BH6="Yes",1,IF('Data Entry'!BH6="No",0,IF('Data Entry'!BH6="Not Possible","",2)))</f>
        <v>2</v>
      </c>
      <c r="BI6" s="121">
        <f>IF('Data Entry'!BI6="Yes",1,IF('Data Entry'!BI6="No",0,IF('Data Entry'!BI6="Not Possible","",2)))</f>
        <v>2</v>
      </c>
      <c r="BJ6" s="121">
        <f>IF('Data Entry'!BJ6="Yes",1,IF('Data Entry'!BJ6="No",0,IF('Data Entry'!BJ6="Not Possible","",2)))</f>
        <v>2</v>
      </c>
      <c r="BK6" s="121">
        <f>IF('Data Entry'!BK6="Yes",1,IF('Data Entry'!BK6="No",0,IF('Data Entry'!BK6="Not Possible","",2)))</f>
        <v>2</v>
      </c>
      <c r="BL6" s="121">
        <f>IF('Data Entry'!BL6="Yes",1,IF('Data Entry'!BL6="No",0,IF('Data Entry'!BL6="Not Possible","",2)))</f>
        <v>2</v>
      </c>
      <c r="BM6" s="121">
        <f>IF('Data Entry'!BM6="Yes",1,IF('Data Entry'!BM6="No",0,IF('Data Entry'!BM6="Not Possible","",2)))</f>
        <v>2</v>
      </c>
      <c r="BN6" s="121">
        <f>IF('Data Entry'!BN6="Yes",1,IF('Data Entry'!BN6="No",0,IF('Data Entry'!BN6="Not Possible","",2)))</f>
        <v>2</v>
      </c>
      <c r="BO6" s="121">
        <f>IF('Data Entry'!BO6="Yes",1,IF('Data Entry'!BO6="No",0,IF('Data Entry'!BO6="Not Possible","",2)))</f>
        <v>2</v>
      </c>
      <c r="BP6" s="121">
        <f>IF('Data Entry'!BP6="Yes",1,IF('Data Entry'!BP6="No",0,IF('Data Entry'!BP6="Not Possible","",2)))</f>
        <v>2</v>
      </c>
      <c r="BQ6" s="121">
        <f>IF('Data Entry'!BQ6="Yes",1,IF('Data Entry'!BQ6="No",0,IF('Data Entry'!BQ6="Not Possible","",2)))</f>
        <v>2</v>
      </c>
      <c r="BR6" s="121">
        <f>IF('Data Entry'!BR6="Yes",1,IF('Data Entry'!BR6="No",0,IF('Data Entry'!BR6="Not Possible","",2)))</f>
        <v>2</v>
      </c>
      <c r="BS6" s="121">
        <f>IF('Data Entry'!BS6="Yes",1,IF('Data Entry'!BS6="No",0,IF('Data Entry'!BS6="Not Possible","",2)))</f>
        <v>2</v>
      </c>
      <c r="BT6" s="121">
        <f>IF('Data Entry'!BT6="Yes",1,IF('Data Entry'!BT6="No",0,IF('Data Entry'!BT6="Not Possible","",2)))</f>
        <v>2</v>
      </c>
      <c r="BU6" s="121">
        <f>IF('Data Entry'!BU6="Yes",1,IF('Data Entry'!BU6="No",0,IF('Data Entry'!BU6="Not Possible","",2)))</f>
        <v>2</v>
      </c>
      <c r="BV6" s="121">
        <f>IF('Data Entry'!BV6="Yes",1,IF('Data Entry'!BV6="No",0,IF('Data Entry'!BV6="Not Possible","",2)))</f>
        <v>2</v>
      </c>
      <c r="BW6" s="121">
        <f>IF('Data Entry'!BW6="Yes",1,IF('Data Entry'!BW6="No",0,IF('Data Entry'!BW6="Not Possible","",2)))</f>
        <v>2</v>
      </c>
      <c r="BX6" s="121">
        <f>IF('Data Entry'!BX6="Yes",1,IF('Data Entry'!BX6="No",0,IF('Data Entry'!BX6="Not Possible","",2)))</f>
        <v>2</v>
      </c>
      <c r="BY6" s="121">
        <f>IF('Data Entry'!BY6="Yes",1,IF('Data Entry'!BY6="No",0,IF('Data Entry'!BY6="Not Possible","",2)))</f>
        <v>2</v>
      </c>
      <c r="BZ6" s="121">
        <f>IF('Data Entry'!BZ6="Yes",1,IF('Data Entry'!BZ6="No",0,IF('Data Entry'!BZ6="Not Possible","",2)))</f>
        <v>2</v>
      </c>
      <c r="CA6" s="121">
        <f>IF('Data Entry'!CA6="Yes",1,IF('Data Entry'!CA6="No",0,IF('Data Entry'!CA6="Not Possible","",2)))</f>
        <v>2</v>
      </c>
      <c r="CB6" s="121">
        <f>IF('Data Entry'!CB6="Yes",1,IF('Data Entry'!CB6="No",0,IF('Data Entry'!CB6="Not Possible","",2)))</f>
        <v>2</v>
      </c>
      <c r="CC6" s="121">
        <f>IF('Data Entry'!CC6="Yes",1,IF('Data Entry'!CC6="No",0,IF('Data Entry'!CC6="Not Possible","",2)))</f>
        <v>2</v>
      </c>
      <c r="CD6" s="121">
        <f>IF('Data Entry'!CD6="Yes",1,IF('Data Entry'!CD6="No",0,IF('Data Entry'!CD6="Not Possible","",2)))</f>
        <v>2</v>
      </c>
      <c r="CE6" s="121">
        <f>IF('Data Entry'!CE6="Yes",1,IF('Data Entry'!CE6="No",0,IF('Data Entry'!CE6="Not Possible","",2)))</f>
        <v>2</v>
      </c>
      <c r="CF6" s="121">
        <f>IF('Data Entry'!CF6="Yes",1,IF('Data Entry'!CF6="No",0,IF('Data Entry'!CF6="Not Possible","",2)))</f>
        <v>2</v>
      </c>
      <c r="CG6" s="121">
        <f>IF('Data Entry'!CG6="Yes",1,IF('Data Entry'!CG6="No",0,IF('Data Entry'!CG6="Not Possible","",2)))</f>
        <v>2</v>
      </c>
      <c r="CH6" s="121">
        <f>IF('Data Entry'!CH6="Yes",1,IF('Data Entry'!CH6="No",0,IF('Data Entry'!CH6="Not Possible","",2)))</f>
        <v>2</v>
      </c>
      <c r="CI6" s="121">
        <f>IF('Data Entry'!CI6="Yes",1,IF('Data Entry'!CI6="No",0,IF('Data Entry'!CI6="Not Possible","",2)))</f>
        <v>2</v>
      </c>
      <c r="CJ6" s="121">
        <f>IF('Data Entry'!CJ6="Yes",1,IF('Data Entry'!CJ6="No",0,IF('Data Entry'!CJ6="Not Possible","",2)))</f>
        <v>2</v>
      </c>
      <c r="CK6" s="121">
        <f>IF('Data Entry'!CK6="Yes",1,IF('Data Entry'!CK6="No",0,IF('Data Entry'!CK6="Not Possible","",2)))</f>
        <v>2</v>
      </c>
      <c r="CL6" s="121">
        <f>IF('Data Entry'!CL6="Yes",1,IF('Data Entry'!CL6="No",0,IF('Data Entry'!CL6="Not Possible","",2)))</f>
        <v>2</v>
      </c>
      <c r="CM6" s="121">
        <f>IF('Data Entry'!CM6="Yes",1,IF('Data Entry'!CM6="No",0,IF('Data Entry'!CM6="Not Possible","",2)))</f>
        <v>2</v>
      </c>
      <c r="CN6" s="121">
        <f>IF('Data Entry'!CN6="Yes",1,IF('Data Entry'!CN6="No",0,IF('Data Entry'!CN6="Not Possible","",2)))</f>
        <v>2</v>
      </c>
      <c r="CO6" s="121">
        <f>IF('Data Entry'!CO6="Yes",1,IF('Data Entry'!CO6="No",0,IF('Data Entry'!CO6="Not Possible","",2)))</f>
        <v>2</v>
      </c>
      <c r="CP6" s="121">
        <f>IF('Data Entry'!CP6="Yes",1,IF('Data Entry'!CP6="No",0,IF('Data Entry'!CP6="Not Possible","",2)))</f>
        <v>2</v>
      </c>
      <c r="CQ6" s="121">
        <f>IF('Data Entry'!CQ6="Yes",1,IF('Data Entry'!CQ6="No",0,IF('Data Entry'!CQ6="Not Possible","",2)))</f>
        <v>2</v>
      </c>
      <c r="CR6" s="121">
        <f>IF('Data Entry'!CR6="Yes",1,IF('Data Entry'!CR6="No",0,IF('Data Entry'!CR6="Not Possible","",2)))</f>
        <v>2</v>
      </c>
      <c r="CS6" s="121">
        <f>IF('Data Entry'!CS6="Yes",1,IF('Data Entry'!CS6="No",0,IF('Data Entry'!CS6="Not Possible","",2)))</f>
        <v>2</v>
      </c>
      <c r="CT6" s="121">
        <f>IF('Data Entry'!CT6="Yes",1,IF('Data Entry'!CT6="No",0,IF('Data Entry'!CT6="Not Possible","",2)))</f>
        <v>2</v>
      </c>
      <c r="CU6" s="121">
        <f>IF('Data Entry'!CU6="Yes",1,IF('Data Entry'!CU6="No",0,IF('Data Entry'!CU6="Not Possible","",2)))</f>
        <v>2</v>
      </c>
      <c r="CV6" s="121">
        <f>IF('Data Entry'!CV6="Yes",1,IF('Data Entry'!CV6="No",0,IF('Data Entry'!CV6="Not Possible","",2)))</f>
        <v>2</v>
      </c>
      <c r="CW6" s="121">
        <f>IF('Data Entry'!CW6="Yes",1,IF('Data Entry'!CW6="No",0,IF('Data Entry'!CW6="Not Possible","",2)))</f>
        <v>2</v>
      </c>
      <c r="CX6" s="121">
        <f>IF('Data Entry'!CX6="Yes",1,IF('Data Entry'!CX6="No",0,IF('Data Entry'!CX6="Not Possible","",2)))</f>
        <v>2</v>
      </c>
      <c r="CY6" s="121">
        <f>IF('Data Entry'!CY6="Yes",1,IF('Data Entry'!CY6="No",0,IF('Data Entry'!CY6="Not Possible","",2)))</f>
        <v>2</v>
      </c>
      <c r="CZ6" s="121">
        <f>IF('Data Entry'!CZ6="Yes",1,IF('Data Entry'!CZ6="No",0,IF('Data Entry'!CZ6="Not Possible","",2)))</f>
        <v>2</v>
      </c>
      <c r="DA6" s="121">
        <f>IF('Data Entry'!DA6="Yes",1,IF('Data Entry'!DA6="No",0,IF('Data Entry'!DA6="Not Possible","",2)))</f>
        <v>2</v>
      </c>
      <c r="DB6" s="121">
        <f>IF('Data Entry'!DB6="Yes",1,IF('Data Entry'!DB6="No",0,IF('Data Entry'!DB6="Not Possible","",2)))</f>
        <v>2</v>
      </c>
      <c r="DC6" s="121">
        <f>IF('Data Entry'!DC6="Yes",1,IF('Data Entry'!DC6="No",0,IF('Data Entry'!DC6="Not Possible","",2)))</f>
        <v>2</v>
      </c>
      <c r="DD6" s="121">
        <f>IF('Data Entry'!DD6="Yes",1,IF('Data Entry'!DD6="No",0,IF('Data Entry'!DD6="Not Possible","",2)))</f>
        <v>2</v>
      </c>
      <c r="DE6" s="121">
        <f>IF('Data Entry'!DE6="Yes",1,IF('Data Entry'!DE6="No",0,IF('Data Entry'!DE6="Not Possible","",2)))</f>
        <v>2</v>
      </c>
      <c r="DF6" s="121">
        <f>IF('Data Entry'!DF6="Yes",1,IF('Data Entry'!DF6="No",0,IF('Data Entry'!DF6="Not Possible","",2)))</f>
        <v>2</v>
      </c>
      <c r="DG6" s="121">
        <f>IF('Data Entry'!DG6="Yes",1,IF('Data Entry'!DG6="No",0,IF('Data Entry'!DG6="Not Possible","",2)))</f>
        <v>2</v>
      </c>
      <c r="DH6" s="121">
        <f>IF('Data Entry'!DH6="Yes",1,IF('Data Entry'!DH6="No",0,IF('Data Entry'!DH6="Not Possible","",2)))</f>
        <v>2</v>
      </c>
      <c r="DI6" s="121">
        <f>IF('Data Entry'!DI6="Yes",1,IF('Data Entry'!DI6="No",0,IF('Data Entry'!DI6="Not Possible","",2)))</f>
        <v>2</v>
      </c>
      <c r="DJ6" s="121">
        <f>IF('Data Entry'!DJ6="Yes",1,IF('Data Entry'!DJ6="No",0,IF('Data Entry'!DJ6="Not Possible","",2)))</f>
        <v>2</v>
      </c>
      <c r="DK6" s="121">
        <f>IF('Data Entry'!DK6="Yes",1,IF('Data Entry'!DK6="No",0,IF('Data Entry'!DK6="Not Possible","",2)))</f>
        <v>2</v>
      </c>
      <c r="DL6" s="121">
        <f>IF('Data Entry'!DL6="Yes",1,IF('Data Entry'!DL6="No",0,IF('Data Entry'!DL6="Not Possible","",2)))</f>
        <v>2</v>
      </c>
      <c r="DM6" s="121">
        <f>IF('Data Entry'!DM6="Yes",1,IF('Data Entry'!DM6="No",0,IF('Data Entry'!DM6="Not Possible","",2)))</f>
        <v>2</v>
      </c>
      <c r="DN6" s="121">
        <f>IF('Data Entry'!DN6="Yes",1,IF('Data Entry'!DN6="No",0,IF('Data Entry'!DN6="Not Possible","",2)))</f>
        <v>2</v>
      </c>
      <c r="DO6" s="121">
        <f>IF('Data Entry'!DO6="Yes",1,IF('Data Entry'!DO6="No",0,IF('Data Entry'!DO6="Not Possible","",2)))</f>
        <v>2</v>
      </c>
      <c r="DP6" s="121">
        <f>IF('Data Entry'!DP6="Yes",1,IF('Data Entry'!DP6="No",0,IF('Data Entry'!DP6="Not Possible","",2)))</f>
        <v>2</v>
      </c>
      <c r="DQ6" s="121">
        <f>IF('Data Entry'!DQ6="Yes",1,IF('Data Entry'!DQ6="No",0,IF('Data Entry'!DQ6="Not Possible","",2)))</f>
        <v>2</v>
      </c>
      <c r="DR6" s="121">
        <f>IF('Data Entry'!DR6="Yes",1,IF('Data Entry'!DR6="No",0,IF('Data Entry'!DR6="Not Possible","",2)))</f>
        <v>2</v>
      </c>
      <c r="DS6" s="121">
        <f>IF('Data Entry'!DS6="Yes",1,IF('Data Entry'!DS6="No",0,IF('Data Entry'!DS6="Not Possible","",2)))</f>
        <v>2</v>
      </c>
      <c r="DT6" s="121">
        <f>IF('Data Entry'!DT6="Yes",1,IF('Data Entry'!DT6="No",0,IF('Data Entry'!DT6="Not Possible","",2)))</f>
        <v>2</v>
      </c>
    </row>
    <row r="7" spans="1:162" ht="16" customHeight="1">
      <c r="A7" s="120" t="s">
        <v>25</v>
      </c>
      <c r="E7" s="121">
        <f>IF('Data Entry'!E7="Yes",1,IF('Data Entry'!E7="No",0,IF('Data Entry'!E7="Not Possible","",2)))</f>
        <v>2</v>
      </c>
      <c r="F7" s="121">
        <f>IF('Data Entry'!F7="Yes",1,IF('Data Entry'!F7="No",0,IF('Data Entry'!F7="Not Possible","",2)))</f>
        <v>2</v>
      </c>
      <c r="G7" s="121">
        <f>IF('Data Entry'!G7="Yes",1,IF('Data Entry'!G7="No",0,IF('Data Entry'!G7="Not Possible","",2)))</f>
        <v>2</v>
      </c>
      <c r="H7" s="121">
        <f>IF('Data Entry'!H7="Yes",1,IF('Data Entry'!H7="No",0,IF('Data Entry'!H7="Not Possible","",2)))</f>
        <v>2</v>
      </c>
      <c r="I7" s="121">
        <f>IF('Data Entry'!I7="Yes",1,IF('Data Entry'!I7="No",0,IF('Data Entry'!I7="Not Possible","",2)))</f>
        <v>2</v>
      </c>
      <c r="J7" s="121">
        <f>IF('Data Entry'!J7="Yes",1,IF('Data Entry'!J7="No",0,IF('Data Entry'!J7="Not Possible","",2)))</f>
        <v>2</v>
      </c>
      <c r="K7" s="121">
        <f>IF('Data Entry'!K7="Yes",1,IF('Data Entry'!K7="No",0,IF('Data Entry'!K7="Not Possible","",2)))</f>
        <v>2</v>
      </c>
      <c r="L7" s="121">
        <f>IF('Data Entry'!L7="Yes",1,IF('Data Entry'!L7="No",0,IF('Data Entry'!L7="Not Possible","",2)))</f>
        <v>2</v>
      </c>
      <c r="M7" s="121">
        <f>IF('Data Entry'!M7="Yes",1,IF('Data Entry'!M7="No",0,IF('Data Entry'!M7="Not Possible","",2)))</f>
        <v>2</v>
      </c>
      <c r="N7" s="121">
        <f>IF('Data Entry'!N7="Yes",1,IF('Data Entry'!N7="No",0,IF('Data Entry'!N7="Not Possible","",2)))</f>
        <v>2</v>
      </c>
      <c r="O7" s="121">
        <f>IF('Data Entry'!O7="Yes",1,IF('Data Entry'!O7="No",0,IF('Data Entry'!O7="Not Possible","",2)))</f>
        <v>2</v>
      </c>
      <c r="P7" s="121">
        <f>IF('Data Entry'!P7="Yes",1,IF('Data Entry'!P7="No",0,IF('Data Entry'!P7="Not Possible","",2)))</f>
        <v>2</v>
      </c>
      <c r="Q7" s="121">
        <f>IF('Data Entry'!Q7="Yes",1,IF('Data Entry'!Q7="No",0,IF('Data Entry'!Q7="Not Possible","",2)))</f>
        <v>2</v>
      </c>
      <c r="R7" s="121">
        <f>IF('Data Entry'!R7="Yes",1,IF('Data Entry'!R7="No",0,IF('Data Entry'!R7="Not Possible","",2)))</f>
        <v>2</v>
      </c>
      <c r="S7" s="121">
        <f>IF('Data Entry'!S7="Yes",1,IF('Data Entry'!S7="No",0,IF('Data Entry'!S7="Not Possible","",2)))</f>
        <v>2</v>
      </c>
      <c r="T7" s="121">
        <f>IF('Data Entry'!T7="Yes",1,IF('Data Entry'!T7="No",0,IF('Data Entry'!T7="Not Possible","",2)))</f>
        <v>2</v>
      </c>
      <c r="U7" s="121">
        <f>IF('Data Entry'!U7="Yes",1,IF('Data Entry'!U7="No",0,IF('Data Entry'!U7="Not Possible","",2)))</f>
        <v>2</v>
      </c>
      <c r="V7" s="121">
        <f>IF('Data Entry'!V7="Yes",1,IF('Data Entry'!V7="No",0,IF('Data Entry'!V7="Not Possible","",2)))</f>
        <v>2</v>
      </c>
      <c r="W7" s="121">
        <f>IF('Data Entry'!W7="Yes",1,IF('Data Entry'!W7="No",0,IF('Data Entry'!W7="Not Possible","",2)))</f>
        <v>2</v>
      </c>
      <c r="X7" s="121">
        <f>IF('Data Entry'!X7="Yes",1,IF('Data Entry'!X7="No",0,IF('Data Entry'!X7="Not Possible","",2)))</f>
        <v>2</v>
      </c>
      <c r="Y7" s="121">
        <f>IF('Data Entry'!Y7="Yes",1,IF('Data Entry'!Y7="No",0,IF('Data Entry'!Y7="Not Possible","",2)))</f>
        <v>2</v>
      </c>
      <c r="Z7" s="121">
        <f>IF('Data Entry'!Z7="Yes",1,IF('Data Entry'!Z7="No",0,IF('Data Entry'!Z7="Not Possible","",2)))</f>
        <v>2</v>
      </c>
      <c r="AA7" s="121">
        <f>IF('Data Entry'!AA7="Yes",1,IF('Data Entry'!AA7="No",0,IF('Data Entry'!AA7="Not Possible","",2)))</f>
        <v>2</v>
      </c>
      <c r="AB7" s="121">
        <f>IF('Data Entry'!AB7="Yes",1,IF('Data Entry'!AB7="No",0,IF('Data Entry'!AB7="Not Possible","",2)))</f>
        <v>2</v>
      </c>
      <c r="AC7" s="121">
        <f>IF('Data Entry'!AC7="Yes",1,IF('Data Entry'!AC7="No",0,IF('Data Entry'!AC7="Not Possible","",2)))</f>
        <v>2</v>
      </c>
      <c r="AD7" s="121">
        <f>IF('Data Entry'!AD7="Yes",1,IF('Data Entry'!AD7="No",0,IF('Data Entry'!AD7="Not Possible","",2)))</f>
        <v>2</v>
      </c>
      <c r="AE7" s="121">
        <f>IF('Data Entry'!AE7="Yes",1,IF('Data Entry'!AE7="No",0,IF('Data Entry'!AE7="Not Possible","",2)))</f>
        <v>2</v>
      </c>
      <c r="AF7" s="121">
        <f>IF('Data Entry'!AF7="Yes",1,IF('Data Entry'!AF7="No",0,IF('Data Entry'!AF7="Not Possible","",2)))</f>
        <v>2</v>
      </c>
      <c r="AG7" s="121">
        <f>IF('Data Entry'!AG7="Yes",1,IF('Data Entry'!AG7="No",0,IF('Data Entry'!AG7="Not Possible","",2)))</f>
        <v>2</v>
      </c>
      <c r="AH7" s="121">
        <f>IF('Data Entry'!AH7="Yes",1,IF('Data Entry'!AH7="No",0,IF('Data Entry'!AH7="Not Possible","",2)))</f>
        <v>2</v>
      </c>
      <c r="AI7" s="121">
        <f>IF('Data Entry'!AI7="Yes",1,IF('Data Entry'!AI7="No",0,IF('Data Entry'!AI7="Not Possible","",2)))</f>
        <v>2</v>
      </c>
      <c r="AJ7" s="121">
        <f>IF('Data Entry'!AJ7="Yes",1,IF('Data Entry'!AJ7="No",0,IF('Data Entry'!AJ7="Not Possible","",2)))</f>
        <v>2</v>
      </c>
      <c r="AK7" s="121">
        <f>IF('Data Entry'!AK7="Yes",1,IF('Data Entry'!AK7="No",0,IF('Data Entry'!AK7="Not Possible","",2)))</f>
        <v>2</v>
      </c>
      <c r="AL7" s="121">
        <f>IF('Data Entry'!AL7="Yes",1,IF('Data Entry'!AL7="No",0,IF('Data Entry'!AL7="Not Possible","",2)))</f>
        <v>2</v>
      </c>
      <c r="AM7" s="121">
        <f>IF('Data Entry'!AM7="Yes",1,IF('Data Entry'!AM7="No",0,IF('Data Entry'!AM7="Not Possible","",2)))</f>
        <v>2</v>
      </c>
      <c r="AN7" s="121">
        <f>IF('Data Entry'!AN7="Yes",1,IF('Data Entry'!AN7="No",0,IF('Data Entry'!AN7="Not Possible","",2)))</f>
        <v>2</v>
      </c>
      <c r="AO7" s="121">
        <f>IF('Data Entry'!AO7="Yes",1,IF('Data Entry'!AO7="No",0,IF('Data Entry'!AO7="Not Possible","",2)))</f>
        <v>2</v>
      </c>
      <c r="AP7" s="121">
        <f>IF('Data Entry'!AP7="Yes",1,IF('Data Entry'!AP7="No",0,IF('Data Entry'!AP7="Not Possible","",2)))</f>
        <v>2</v>
      </c>
      <c r="AQ7" s="121">
        <f>IF('Data Entry'!AQ7="Yes",1,IF('Data Entry'!AQ7="No",0,IF('Data Entry'!AQ7="Not Possible","",2)))</f>
        <v>2</v>
      </c>
      <c r="AR7" s="121">
        <f>IF('Data Entry'!AR7="Yes",1,IF('Data Entry'!AR7="No",0,IF('Data Entry'!AR7="Not Possible","",2)))</f>
        <v>2</v>
      </c>
      <c r="AS7" s="121">
        <f>IF('Data Entry'!AS7="Yes",1,IF('Data Entry'!AS7="No",0,IF('Data Entry'!AS7="Not Possible","",2)))</f>
        <v>2</v>
      </c>
      <c r="AT7" s="121">
        <f>IF('Data Entry'!AT7="Yes",1,IF('Data Entry'!AT7="No",0,IF('Data Entry'!AT7="Not Possible","",2)))</f>
        <v>2</v>
      </c>
      <c r="AU7" s="121">
        <f>IF('Data Entry'!AU7="Yes",1,IF('Data Entry'!AU7="No",0,IF('Data Entry'!AU7="Not Possible","",2)))</f>
        <v>2</v>
      </c>
      <c r="AV7" s="121">
        <f>IF('Data Entry'!AV7="Yes",1,IF('Data Entry'!AV7="No",0,IF('Data Entry'!AV7="Not Possible","",2)))</f>
        <v>2</v>
      </c>
      <c r="AW7" s="121">
        <f>IF('Data Entry'!AW7="Yes",1,IF('Data Entry'!AW7="No",0,IF('Data Entry'!AW7="Not Possible","",2)))</f>
        <v>2</v>
      </c>
      <c r="AX7" s="121">
        <f>IF('Data Entry'!AX7="Yes",1,IF('Data Entry'!AX7="No",0,IF('Data Entry'!AX7="Not Possible","",2)))</f>
        <v>2</v>
      </c>
      <c r="AY7" s="121">
        <f>IF('Data Entry'!AY7="Yes",1,IF('Data Entry'!AY7="No",0,IF('Data Entry'!AY7="Not Possible","",2)))</f>
        <v>2</v>
      </c>
      <c r="AZ7" s="121">
        <f>IF('Data Entry'!AZ7="Yes",1,IF('Data Entry'!AZ7="No",0,IF('Data Entry'!AZ7="Not Possible","",2)))</f>
        <v>2</v>
      </c>
      <c r="BA7" s="121">
        <f>IF('Data Entry'!BA7="Yes",1,IF('Data Entry'!BA7="No",0,IF('Data Entry'!BA7="Not Possible","",2)))</f>
        <v>2</v>
      </c>
      <c r="BB7" s="121">
        <f>IF('Data Entry'!BB7="Yes",1,IF('Data Entry'!BB7="No",0,IF('Data Entry'!BB7="Not Possible","",2)))</f>
        <v>2</v>
      </c>
      <c r="BC7" s="121">
        <f>IF('Data Entry'!BC7="Yes",1,IF('Data Entry'!BC7="No",0,IF('Data Entry'!BC7="Not Possible","",2)))</f>
        <v>2</v>
      </c>
      <c r="BD7" s="121">
        <f>IF('Data Entry'!BD7="Yes",1,IF('Data Entry'!BD7="No",0,IF('Data Entry'!BD7="Not Possible","",2)))</f>
        <v>2</v>
      </c>
      <c r="BE7" s="121">
        <f>IF('Data Entry'!BE7="Yes",1,IF('Data Entry'!BE7="No",0,IF('Data Entry'!BE7="Not Possible","",2)))</f>
        <v>2</v>
      </c>
      <c r="BF7" s="121">
        <f>IF('Data Entry'!BF7="Yes",1,IF('Data Entry'!BF7="No",0,IF('Data Entry'!BF7="Not Possible","",2)))</f>
        <v>2</v>
      </c>
      <c r="BG7" s="121">
        <f>IF('Data Entry'!BG7="Yes",1,IF('Data Entry'!BG7="No",0,IF('Data Entry'!BG7="Not Possible","",2)))</f>
        <v>2</v>
      </c>
      <c r="BH7" s="121">
        <f>IF('Data Entry'!BH7="Yes",1,IF('Data Entry'!BH7="No",0,IF('Data Entry'!BH7="Not Possible","",2)))</f>
        <v>2</v>
      </c>
      <c r="BI7" s="121">
        <f>IF('Data Entry'!BI7="Yes",1,IF('Data Entry'!BI7="No",0,IF('Data Entry'!BI7="Not Possible","",2)))</f>
        <v>2</v>
      </c>
      <c r="BJ7" s="121">
        <f>IF('Data Entry'!BJ7="Yes",1,IF('Data Entry'!BJ7="No",0,IF('Data Entry'!BJ7="Not Possible","",2)))</f>
        <v>2</v>
      </c>
      <c r="BK7" s="121">
        <f>IF('Data Entry'!BK7="Yes",1,IF('Data Entry'!BK7="No",0,IF('Data Entry'!BK7="Not Possible","",2)))</f>
        <v>2</v>
      </c>
      <c r="BL7" s="121">
        <f>IF('Data Entry'!BL7="Yes",1,IF('Data Entry'!BL7="No",0,IF('Data Entry'!BL7="Not Possible","",2)))</f>
        <v>2</v>
      </c>
      <c r="BM7" s="121">
        <f>IF('Data Entry'!BM7="Yes",1,IF('Data Entry'!BM7="No",0,IF('Data Entry'!BM7="Not Possible","",2)))</f>
        <v>2</v>
      </c>
      <c r="BN7" s="121">
        <f>IF('Data Entry'!BN7="Yes",1,IF('Data Entry'!BN7="No",0,IF('Data Entry'!BN7="Not Possible","",2)))</f>
        <v>2</v>
      </c>
      <c r="BO7" s="121">
        <f>IF('Data Entry'!BO7="Yes",1,IF('Data Entry'!BO7="No",0,IF('Data Entry'!BO7="Not Possible","",2)))</f>
        <v>2</v>
      </c>
      <c r="BP7" s="121">
        <f>IF('Data Entry'!BP7="Yes",1,IF('Data Entry'!BP7="No",0,IF('Data Entry'!BP7="Not Possible","",2)))</f>
        <v>2</v>
      </c>
      <c r="BQ7" s="121">
        <f>IF('Data Entry'!BQ7="Yes",1,IF('Data Entry'!BQ7="No",0,IF('Data Entry'!BQ7="Not Possible","",2)))</f>
        <v>2</v>
      </c>
      <c r="BR7" s="121">
        <f>IF('Data Entry'!BR7="Yes",1,IF('Data Entry'!BR7="No",0,IF('Data Entry'!BR7="Not Possible","",2)))</f>
        <v>2</v>
      </c>
      <c r="BS7" s="121">
        <f>IF('Data Entry'!BS7="Yes",1,IF('Data Entry'!BS7="No",0,IF('Data Entry'!BS7="Not Possible","",2)))</f>
        <v>2</v>
      </c>
      <c r="BT7" s="121">
        <f>IF('Data Entry'!BT7="Yes",1,IF('Data Entry'!BT7="No",0,IF('Data Entry'!BT7="Not Possible","",2)))</f>
        <v>2</v>
      </c>
      <c r="BU7" s="121">
        <f>IF('Data Entry'!BU7="Yes",1,IF('Data Entry'!BU7="No",0,IF('Data Entry'!BU7="Not Possible","",2)))</f>
        <v>2</v>
      </c>
      <c r="BV7" s="121">
        <f>IF('Data Entry'!BV7="Yes",1,IF('Data Entry'!BV7="No",0,IF('Data Entry'!BV7="Not Possible","",2)))</f>
        <v>2</v>
      </c>
      <c r="BW7" s="121">
        <f>IF('Data Entry'!BW7="Yes",1,IF('Data Entry'!BW7="No",0,IF('Data Entry'!BW7="Not Possible","",2)))</f>
        <v>2</v>
      </c>
      <c r="BX7" s="121">
        <f>IF('Data Entry'!BX7="Yes",1,IF('Data Entry'!BX7="No",0,IF('Data Entry'!BX7="Not Possible","",2)))</f>
        <v>2</v>
      </c>
      <c r="BY7" s="121">
        <f>IF('Data Entry'!BY7="Yes",1,IF('Data Entry'!BY7="No",0,IF('Data Entry'!BY7="Not Possible","",2)))</f>
        <v>2</v>
      </c>
      <c r="BZ7" s="121">
        <f>IF('Data Entry'!BZ7="Yes",1,IF('Data Entry'!BZ7="No",0,IF('Data Entry'!BZ7="Not Possible","",2)))</f>
        <v>2</v>
      </c>
      <c r="CA7" s="121">
        <f>IF('Data Entry'!CA7="Yes",1,IF('Data Entry'!CA7="No",0,IF('Data Entry'!CA7="Not Possible","",2)))</f>
        <v>2</v>
      </c>
      <c r="CB7" s="121">
        <f>IF('Data Entry'!CB7="Yes",1,IF('Data Entry'!CB7="No",0,IF('Data Entry'!CB7="Not Possible","",2)))</f>
        <v>2</v>
      </c>
      <c r="CC7" s="121">
        <f>IF('Data Entry'!CC7="Yes",1,IF('Data Entry'!CC7="No",0,IF('Data Entry'!CC7="Not Possible","",2)))</f>
        <v>2</v>
      </c>
      <c r="CD7" s="121">
        <f>IF('Data Entry'!CD7="Yes",1,IF('Data Entry'!CD7="No",0,IF('Data Entry'!CD7="Not Possible","",2)))</f>
        <v>2</v>
      </c>
      <c r="CE7" s="121">
        <f>IF('Data Entry'!CE7="Yes",1,IF('Data Entry'!CE7="No",0,IF('Data Entry'!CE7="Not Possible","",2)))</f>
        <v>2</v>
      </c>
      <c r="CF7" s="121">
        <f>IF('Data Entry'!CF7="Yes",1,IF('Data Entry'!CF7="No",0,IF('Data Entry'!CF7="Not Possible","",2)))</f>
        <v>2</v>
      </c>
      <c r="CG7" s="121">
        <f>IF('Data Entry'!CG7="Yes",1,IF('Data Entry'!CG7="No",0,IF('Data Entry'!CG7="Not Possible","",2)))</f>
        <v>2</v>
      </c>
      <c r="CH7" s="121">
        <f>IF('Data Entry'!CH7="Yes",1,IF('Data Entry'!CH7="No",0,IF('Data Entry'!CH7="Not Possible","",2)))</f>
        <v>2</v>
      </c>
      <c r="CI7" s="121">
        <f>IF('Data Entry'!CI7="Yes",1,IF('Data Entry'!CI7="No",0,IF('Data Entry'!CI7="Not Possible","",2)))</f>
        <v>2</v>
      </c>
      <c r="CJ7" s="121">
        <f>IF('Data Entry'!CJ7="Yes",1,IF('Data Entry'!CJ7="No",0,IF('Data Entry'!CJ7="Not Possible","",2)))</f>
        <v>2</v>
      </c>
      <c r="CK7" s="121">
        <f>IF('Data Entry'!CK7="Yes",1,IF('Data Entry'!CK7="No",0,IF('Data Entry'!CK7="Not Possible","",2)))</f>
        <v>2</v>
      </c>
      <c r="CL7" s="121">
        <f>IF('Data Entry'!CL7="Yes",1,IF('Data Entry'!CL7="No",0,IF('Data Entry'!CL7="Not Possible","",2)))</f>
        <v>2</v>
      </c>
      <c r="CM7" s="121">
        <f>IF('Data Entry'!CM7="Yes",1,IF('Data Entry'!CM7="No",0,IF('Data Entry'!CM7="Not Possible","",2)))</f>
        <v>2</v>
      </c>
      <c r="CN7" s="121">
        <f>IF('Data Entry'!CN7="Yes",1,IF('Data Entry'!CN7="No",0,IF('Data Entry'!CN7="Not Possible","",2)))</f>
        <v>2</v>
      </c>
      <c r="CO7" s="121">
        <f>IF('Data Entry'!CO7="Yes",1,IF('Data Entry'!CO7="No",0,IF('Data Entry'!CO7="Not Possible","",2)))</f>
        <v>2</v>
      </c>
      <c r="CP7" s="121">
        <f>IF('Data Entry'!CP7="Yes",1,IF('Data Entry'!CP7="No",0,IF('Data Entry'!CP7="Not Possible","",2)))</f>
        <v>2</v>
      </c>
      <c r="CQ7" s="121">
        <f>IF('Data Entry'!CQ7="Yes",1,IF('Data Entry'!CQ7="No",0,IF('Data Entry'!CQ7="Not Possible","",2)))</f>
        <v>2</v>
      </c>
      <c r="CR7" s="121">
        <f>IF('Data Entry'!CR7="Yes",1,IF('Data Entry'!CR7="No",0,IF('Data Entry'!CR7="Not Possible","",2)))</f>
        <v>2</v>
      </c>
      <c r="CS7" s="121">
        <f>IF('Data Entry'!CS7="Yes",1,IF('Data Entry'!CS7="No",0,IF('Data Entry'!CS7="Not Possible","",2)))</f>
        <v>2</v>
      </c>
      <c r="CT7" s="121">
        <f>IF('Data Entry'!CT7="Yes",1,IF('Data Entry'!CT7="No",0,IF('Data Entry'!CT7="Not Possible","",2)))</f>
        <v>2</v>
      </c>
      <c r="CU7" s="121">
        <f>IF('Data Entry'!CU7="Yes",1,IF('Data Entry'!CU7="No",0,IF('Data Entry'!CU7="Not Possible","",2)))</f>
        <v>2</v>
      </c>
      <c r="CV7" s="121">
        <f>IF('Data Entry'!CV7="Yes",1,IF('Data Entry'!CV7="No",0,IF('Data Entry'!CV7="Not Possible","",2)))</f>
        <v>2</v>
      </c>
      <c r="CW7" s="121">
        <f>IF('Data Entry'!CW7="Yes",1,IF('Data Entry'!CW7="No",0,IF('Data Entry'!CW7="Not Possible","",2)))</f>
        <v>2</v>
      </c>
      <c r="CX7" s="121">
        <f>IF('Data Entry'!CX7="Yes",1,IF('Data Entry'!CX7="No",0,IF('Data Entry'!CX7="Not Possible","",2)))</f>
        <v>2</v>
      </c>
      <c r="CY7" s="121">
        <f>IF('Data Entry'!CY7="Yes",1,IF('Data Entry'!CY7="No",0,IF('Data Entry'!CY7="Not Possible","",2)))</f>
        <v>2</v>
      </c>
      <c r="CZ7" s="121">
        <f>IF('Data Entry'!CZ7="Yes",1,IF('Data Entry'!CZ7="No",0,IF('Data Entry'!CZ7="Not Possible","",2)))</f>
        <v>2</v>
      </c>
      <c r="DA7" s="121">
        <f>IF('Data Entry'!DA7="Yes",1,IF('Data Entry'!DA7="No",0,IF('Data Entry'!DA7="Not Possible","",2)))</f>
        <v>2</v>
      </c>
      <c r="DB7" s="121">
        <f>IF('Data Entry'!DB7="Yes",1,IF('Data Entry'!DB7="No",0,IF('Data Entry'!DB7="Not Possible","",2)))</f>
        <v>2</v>
      </c>
      <c r="DC7" s="121">
        <f>IF('Data Entry'!DC7="Yes",1,IF('Data Entry'!DC7="No",0,IF('Data Entry'!DC7="Not Possible","",2)))</f>
        <v>2</v>
      </c>
      <c r="DD7" s="121">
        <f>IF('Data Entry'!DD7="Yes",1,IF('Data Entry'!DD7="No",0,IF('Data Entry'!DD7="Not Possible","",2)))</f>
        <v>2</v>
      </c>
      <c r="DE7" s="121">
        <f>IF('Data Entry'!DE7="Yes",1,IF('Data Entry'!DE7="No",0,IF('Data Entry'!DE7="Not Possible","",2)))</f>
        <v>2</v>
      </c>
      <c r="DF7" s="121">
        <f>IF('Data Entry'!DF7="Yes",1,IF('Data Entry'!DF7="No",0,IF('Data Entry'!DF7="Not Possible","",2)))</f>
        <v>2</v>
      </c>
      <c r="DG7" s="121">
        <f>IF('Data Entry'!DG7="Yes",1,IF('Data Entry'!DG7="No",0,IF('Data Entry'!DG7="Not Possible","",2)))</f>
        <v>2</v>
      </c>
      <c r="DH7" s="121">
        <f>IF('Data Entry'!DH7="Yes",1,IF('Data Entry'!DH7="No",0,IF('Data Entry'!DH7="Not Possible","",2)))</f>
        <v>2</v>
      </c>
      <c r="DI7" s="121">
        <f>IF('Data Entry'!DI7="Yes",1,IF('Data Entry'!DI7="No",0,IF('Data Entry'!DI7="Not Possible","",2)))</f>
        <v>2</v>
      </c>
      <c r="DJ7" s="121">
        <f>IF('Data Entry'!DJ7="Yes",1,IF('Data Entry'!DJ7="No",0,IF('Data Entry'!DJ7="Not Possible","",2)))</f>
        <v>2</v>
      </c>
      <c r="DK7" s="121">
        <f>IF('Data Entry'!DK7="Yes",1,IF('Data Entry'!DK7="No",0,IF('Data Entry'!DK7="Not Possible","",2)))</f>
        <v>2</v>
      </c>
      <c r="DL7" s="121">
        <f>IF('Data Entry'!DL7="Yes",1,IF('Data Entry'!DL7="No",0,IF('Data Entry'!DL7="Not Possible","",2)))</f>
        <v>2</v>
      </c>
      <c r="DM7" s="121">
        <f>IF('Data Entry'!DM7="Yes",1,IF('Data Entry'!DM7="No",0,IF('Data Entry'!DM7="Not Possible","",2)))</f>
        <v>2</v>
      </c>
      <c r="DN7" s="121">
        <f>IF('Data Entry'!DN7="Yes",1,IF('Data Entry'!DN7="No",0,IF('Data Entry'!DN7="Not Possible","",2)))</f>
        <v>2</v>
      </c>
      <c r="DO7" s="121">
        <f>IF('Data Entry'!DO7="Yes",1,IF('Data Entry'!DO7="No",0,IF('Data Entry'!DO7="Not Possible","",2)))</f>
        <v>2</v>
      </c>
      <c r="DP7" s="121">
        <f>IF('Data Entry'!DP7="Yes",1,IF('Data Entry'!DP7="No",0,IF('Data Entry'!DP7="Not Possible","",2)))</f>
        <v>2</v>
      </c>
      <c r="DQ7" s="121">
        <f>IF('Data Entry'!DQ7="Yes",1,IF('Data Entry'!DQ7="No",0,IF('Data Entry'!DQ7="Not Possible","",2)))</f>
        <v>2</v>
      </c>
      <c r="DR7" s="121">
        <f>IF('Data Entry'!DR7="Yes",1,IF('Data Entry'!DR7="No",0,IF('Data Entry'!DR7="Not Possible","",2)))</f>
        <v>2</v>
      </c>
      <c r="DS7" s="121">
        <f>IF('Data Entry'!DS7="Yes",1,IF('Data Entry'!DS7="No",0,IF('Data Entry'!DS7="Not Possible","",2)))</f>
        <v>2</v>
      </c>
      <c r="DT7" s="121">
        <f>IF('Data Entry'!DT7="Yes",1,IF('Data Entry'!DT7="No",0,IF('Data Entry'!DT7="Not Possible","",2)))</f>
        <v>2</v>
      </c>
    </row>
    <row r="8" spans="1:162" ht="16" customHeight="1">
      <c r="A8" s="120" t="s">
        <v>26</v>
      </c>
      <c r="E8" s="121">
        <f>IF('Data Entry'!E8="Yes",1,IF('Data Entry'!E8="No",0,IF('Data Entry'!E8="Not Possible","",2)))</f>
        <v>2</v>
      </c>
      <c r="F8" s="121">
        <f>IF('Data Entry'!F8="Yes",1,IF('Data Entry'!F8="No",0,IF('Data Entry'!F8="Not Possible","",2)))</f>
        <v>2</v>
      </c>
      <c r="G8" s="121">
        <f>IF('Data Entry'!G8="Yes",1,IF('Data Entry'!G8="No",0,IF('Data Entry'!G8="Not Possible","",2)))</f>
        <v>2</v>
      </c>
      <c r="H8" s="121">
        <f>IF('Data Entry'!H8="Yes",1,IF('Data Entry'!H8="No",0,IF('Data Entry'!H8="Not Possible","",2)))</f>
        <v>2</v>
      </c>
      <c r="I8" s="121">
        <f>IF('Data Entry'!I8="Yes",1,IF('Data Entry'!I8="No",0,IF('Data Entry'!I8="Not Possible","",2)))</f>
        <v>2</v>
      </c>
      <c r="J8" s="121">
        <f>IF('Data Entry'!J8="Yes",1,IF('Data Entry'!J8="No",0,IF('Data Entry'!J8="Not Possible","",2)))</f>
        <v>2</v>
      </c>
      <c r="K8" s="121">
        <f>IF('Data Entry'!K8="Yes",1,IF('Data Entry'!K8="No",0,IF('Data Entry'!K8="Not Possible","",2)))</f>
        <v>2</v>
      </c>
      <c r="L8" s="121">
        <f>IF('Data Entry'!L8="Yes",1,IF('Data Entry'!L8="No",0,IF('Data Entry'!L8="Not Possible","",2)))</f>
        <v>2</v>
      </c>
      <c r="M8" s="121">
        <f>IF('Data Entry'!M8="Yes",1,IF('Data Entry'!M8="No",0,IF('Data Entry'!M8="Not Possible","",2)))</f>
        <v>2</v>
      </c>
      <c r="N8" s="121">
        <f>IF('Data Entry'!N8="Yes",1,IF('Data Entry'!N8="No",0,IF('Data Entry'!N8="Not Possible","",2)))</f>
        <v>2</v>
      </c>
      <c r="O8" s="121">
        <f>IF('Data Entry'!O8="Yes",1,IF('Data Entry'!O8="No",0,IF('Data Entry'!O8="Not Possible","",2)))</f>
        <v>2</v>
      </c>
      <c r="P8" s="121">
        <f>IF('Data Entry'!P8="Yes",1,IF('Data Entry'!P8="No",0,IF('Data Entry'!P8="Not Possible","",2)))</f>
        <v>2</v>
      </c>
      <c r="Q8" s="121">
        <f>IF('Data Entry'!Q8="Yes",1,IF('Data Entry'!Q8="No",0,IF('Data Entry'!Q8="Not Possible","",2)))</f>
        <v>2</v>
      </c>
      <c r="R8" s="121">
        <f>IF('Data Entry'!R8="Yes",1,IF('Data Entry'!R8="No",0,IF('Data Entry'!R8="Not Possible","",2)))</f>
        <v>2</v>
      </c>
      <c r="S8" s="121">
        <f>IF('Data Entry'!S8="Yes",1,IF('Data Entry'!S8="No",0,IF('Data Entry'!S8="Not Possible","",2)))</f>
        <v>2</v>
      </c>
      <c r="T8" s="121">
        <f>IF('Data Entry'!T8="Yes",1,IF('Data Entry'!T8="No",0,IF('Data Entry'!T8="Not Possible","",2)))</f>
        <v>2</v>
      </c>
      <c r="U8" s="121">
        <f>IF('Data Entry'!U8="Yes",1,IF('Data Entry'!U8="No",0,IF('Data Entry'!U8="Not Possible","",2)))</f>
        <v>2</v>
      </c>
      <c r="V8" s="121">
        <f>IF('Data Entry'!V8="Yes",1,IF('Data Entry'!V8="No",0,IF('Data Entry'!V8="Not Possible","",2)))</f>
        <v>2</v>
      </c>
      <c r="W8" s="121">
        <f>IF('Data Entry'!W8="Yes",1,IF('Data Entry'!W8="No",0,IF('Data Entry'!W8="Not Possible","",2)))</f>
        <v>2</v>
      </c>
      <c r="X8" s="121">
        <f>IF('Data Entry'!X8="Yes",1,IF('Data Entry'!X8="No",0,IF('Data Entry'!X8="Not Possible","",2)))</f>
        <v>2</v>
      </c>
      <c r="Y8" s="121">
        <f>IF('Data Entry'!Y8="Yes",1,IF('Data Entry'!Y8="No",0,IF('Data Entry'!Y8="Not Possible","",2)))</f>
        <v>2</v>
      </c>
      <c r="Z8" s="121">
        <f>IF('Data Entry'!Z8="Yes",1,IF('Data Entry'!Z8="No",0,IF('Data Entry'!Z8="Not Possible","",2)))</f>
        <v>2</v>
      </c>
      <c r="AA8" s="121">
        <f>IF('Data Entry'!AA8="Yes",1,IF('Data Entry'!AA8="No",0,IF('Data Entry'!AA8="Not Possible","",2)))</f>
        <v>2</v>
      </c>
      <c r="AB8" s="121">
        <f>IF('Data Entry'!AB8="Yes",1,IF('Data Entry'!AB8="No",0,IF('Data Entry'!AB8="Not Possible","",2)))</f>
        <v>2</v>
      </c>
      <c r="AC8" s="121">
        <f>IF('Data Entry'!AC8="Yes",1,IF('Data Entry'!AC8="No",0,IF('Data Entry'!AC8="Not Possible","",2)))</f>
        <v>2</v>
      </c>
      <c r="AD8" s="121">
        <f>IF('Data Entry'!AD8="Yes",1,IF('Data Entry'!AD8="No",0,IF('Data Entry'!AD8="Not Possible","",2)))</f>
        <v>2</v>
      </c>
      <c r="AE8" s="121">
        <f>IF('Data Entry'!AE8="Yes",1,IF('Data Entry'!AE8="No",0,IF('Data Entry'!AE8="Not Possible","",2)))</f>
        <v>2</v>
      </c>
      <c r="AF8" s="121">
        <f>IF('Data Entry'!AF8="Yes",1,IF('Data Entry'!AF8="No",0,IF('Data Entry'!AF8="Not Possible","",2)))</f>
        <v>2</v>
      </c>
      <c r="AG8" s="121">
        <f>IF('Data Entry'!AG8="Yes",1,IF('Data Entry'!AG8="No",0,IF('Data Entry'!AG8="Not Possible","",2)))</f>
        <v>2</v>
      </c>
      <c r="AH8" s="121">
        <f>IF('Data Entry'!AH8="Yes",1,IF('Data Entry'!AH8="No",0,IF('Data Entry'!AH8="Not Possible","",2)))</f>
        <v>2</v>
      </c>
      <c r="AI8" s="121">
        <f>IF('Data Entry'!AI8="Yes",1,IF('Data Entry'!AI8="No",0,IF('Data Entry'!AI8="Not Possible","",2)))</f>
        <v>2</v>
      </c>
      <c r="AJ8" s="121">
        <f>IF('Data Entry'!AJ8="Yes",1,IF('Data Entry'!AJ8="No",0,IF('Data Entry'!AJ8="Not Possible","",2)))</f>
        <v>2</v>
      </c>
      <c r="AK8" s="121">
        <f>IF('Data Entry'!AK8="Yes",1,IF('Data Entry'!AK8="No",0,IF('Data Entry'!AK8="Not Possible","",2)))</f>
        <v>2</v>
      </c>
      <c r="AL8" s="121">
        <f>IF('Data Entry'!AL8="Yes",1,IF('Data Entry'!AL8="No",0,IF('Data Entry'!AL8="Not Possible","",2)))</f>
        <v>2</v>
      </c>
      <c r="AM8" s="121">
        <f>IF('Data Entry'!AM8="Yes",1,IF('Data Entry'!AM8="No",0,IF('Data Entry'!AM8="Not Possible","",2)))</f>
        <v>2</v>
      </c>
      <c r="AN8" s="121">
        <f>IF('Data Entry'!AN8="Yes",1,IF('Data Entry'!AN8="No",0,IF('Data Entry'!AN8="Not Possible","",2)))</f>
        <v>2</v>
      </c>
      <c r="AO8" s="121">
        <f>IF('Data Entry'!AO8="Yes",1,IF('Data Entry'!AO8="No",0,IF('Data Entry'!AO8="Not Possible","",2)))</f>
        <v>2</v>
      </c>
      <c r="AP8" s="121">
        <f>IF('Data Entry'!AP8="Yes",1,IF('Data Entry'!AP8="No",0,IF('Data Entry'!AP8="Not Possible","",2)))</f>
        <v>2</v>
      </c>
      <c r="AQ8" s="121">
        <f>IF('Data Entry'!AQ8="Yes",1,IF('Data Entry'!AQ8="No",0,IF('Data Entry'!AQ8="Not Possible","",2)))</f>
        <v>2</v>
      </c>
      <c r="AR8" s="121">
        <f>IF('Data Entry'!AR8="Yes",1,IF('Data Entry'!AR8="No",0,IF('Data Entry'!AR8="Not Possible","",2)))</f>
        <v>2</v>
      </c>
      <c r="AS8" s="121">
        <f>IF('Data Entry'!AS8="Yes",1,IF('Data Entry'!AS8="No",0,IF('Data Entry'!AS8="Not Possible","",2)))</f>
        <v>2</v>
      </c>
      <c r="AT8" s="121">
        <f>IF('Data Entry'!AT8="Yes",1,IF('Data Entry'!AT8="No",0,IF('Data Entry'!AT8="Not Possible","",2)))</f>
        <v>2</v>
      </c>
      <c r="AU8" s="121">
        <f>IF('Data Entry'!AU8="Yes",1,IF('Data Entry'!AU8="No",0,IF('Data Entry'!AU8="Not Possible","",2)))</f>
        <v>2</v>
      </c>
      <c r="AV8" s="121">
        <f>IF('Data Entry'!AV8="Yes",1,IF('Data Entry'!AV8="No",0,IF('Data Entry'!AV8="Not Possible","",2)))</f>
        <v>2</v>
      </c>
      <c r="AW8" s="121">
        <f>IF('Data Entry'!AW8="Yes",1,IF('Data Entry'!AW8="No",0,IF('Data Entry'!AW8="Not Possible","",2)))</f>
        <v>2</v>
      </c>
      <c r="AX8" s="121">
        <f>IF('Data Entry'!AX8="Yes",1,IF('Data Entry'!AX8="No",0,IF('Data Entry'!AX8="Not Possible","",2)))</f>
        <v>2</v>
      </c>
      <c r="AY8" s="121">
        <f>IF('Data Entry'!AY8="Yes",1,IF('Data Entry'!AY8="No",0,IF('Data Entry'!AY8="Not Possible","",2)))</f>
        <v>2</v>
      </c>
      <c r="AZ8" s="121">
        <f>IF('Data Entry'!AZ8="Yes",1,IF('Data Entry'!AZ8="No",0,IF('Data Entry'!AZ8="Not Possible","",2)))</f>
        <v>2</v>
      </c>
      <c r="BA8" s="121">
        <f>IF('Data Entry'!BA8="Yes",1,IF('Data Entry'!BA8="No",0,IF('Data Entry'!BA8="Not Possible","",2)))</f>
        <v>2</v>
      </c>
      <c r="BB8" s="121">
        <f>IF('Data Entry'!BB8="Yes",1,IF('Data Entry'!BB8="No",0,IF('Data Entry'!BB8="Not Possible","",2)))</f>
        <v>2</v>
      </c>
      <c r="BC8" s="121">
        <f>IF('Data Entry'!BC8="Yes",1,IF('Data Entry'!BC8="No",0,IF('Data Entry'!BC8="Not Possible","",2)))</f>
        <v>2</v>
      </c>
      <c r="BD8" s="121">
        <f>IF('Data Entry'!BD8="Yes",1,IF('Data Entry'!BD8="No",0,IF('Data Entry'!BD8="Not Possible","",2)))</f>
        <v>2</v>
      </c>
      <c r="BE8" s="121">
        <f>IF('Data Entry'!BE8="Yes",1,IF('Data Entry'!BE8="No",0,IF('Data Entry'!BE8="Not Possible","",2)))</f>
        <v>2</v>
      </c>
      <c r="BF8" s="121">
        <f>IF('Data Entry'!BF8="Yes",1,IF('Data Entry'!BF8="No",0,IF('Data Entry'!BF8="Not Possible","",2)))</f>
        <v>2</v>
      </c>
      <c r="BG8" s="121">
        <f>IF('Data Entry'!BG8="Yes",1,IF('Data Entry'!BG8="No",0,IF('Data Entry'!BG8="Not Possible","",2)))</f>
        <v>2</v>
      </c>
      <c r="BH8" s="121">
        <f>IF('Data Entry'!BH8="Yes",1,IF('Data Entry'!BH8="No",0,IF('Data Entry'!BH8="Not Possible","",2)))</f>
        <v>2</v>
      </c>
      <c r="BI8" s="121">
        <f>IF('Data Entry'!BI8="Yes",1,IF('Data Entry'!BI8="No",0,IF('Data Entry'!BI8="Not Possible","",2)))</f>
        <v>2</v>
      </c>
      <c r="BJ8" s="121">
        <f>IF('Data Entry'!BJ8="Yes",1,IF('Data Entry'!BJ8="No",0,IF('Data Entry'!BJ8="Not Possible","",2)))</f>
        <v>2</v>
      </c>
      <c r="BK8" s="121">
        <f>IF('Data Entry'!BK8="Yes",1,IF('Data Entry'!BK8="No",0,IF('Data Entry'!BK8="Not Possible","",2)))</f>
        <v>2</v>
      </c>
      <c r="BL8" s="121">
        <f>IF('Data Entry'!BL8="Yes",1,IF('Data Entry'!BL8="No",0,IF('Data Entry'!BL8="Not Possible","",2)))</f>
        <v>2</v>
      </c>
      <c r="BM8" s="121">
        <f>IF('Data Entry'!BM8="Yes",1,IF('Data Entry'!BM8="No",0,IF('Data Entry'!BM8="Not Possible","",2)))</f>
        <v>2</v>
      </c>
      <c r="BN8" s="121">
        <f>IF('Data Entry'!BN8="Yes",1,IF('Data Entry'!BN8="No",0,IF('Data Entry'!BN8="Not Possible","",2)))</f>
        <v>2</v>
      </c>
      <c r="BO8" s="121">
        <f>IF('Data Entry'!BO8="Yes",1,IF('Data Entry'!BO8="No",0,IF('Data Entry'!BO8="Not Possible","",2)))</f>
        <v>2</v>
      </c>
      <c r="BP8" s="121">
        <f>IF('Data Entry'!BP8="Yes",1,IF('Data Entry'!BP8="No",0,IF('Data Entry'!BP8="Not Possible","",2)))</f>
        <v>2</v>
      </c>
      <c r="BQ8" s="121">
        <f>IF('Data Entry'!BQ8="Yes",1,IF('Data Entry'!BQ8="No",0,IF('Data Entry'!BQ8="Not Possible","",2)))</f>
        <v>2</v>
      </c>
      <c r="BR8" s="121">
        <f>IF('Data Entry'!BR8="Yes",1,IF('Data Entry'!BR8="No",0,IF('Data Entry'!BR8="Not Possible","",2)))</f>
        <v>2</v>
      </c>
      <c r="BS8" s="121">
        <f>IF('Data Entry'!BS8="Yes",1,IF('Data Entry'!BS8="No",0,IF('Data Entry'!BS8="Not Possible","",2)))</f>
        <v>2</v>
      </c>
      <c r="BT8" s="121">
        <f>IF('Data Entry'!BT8="Yes",1,IF('Data Entry'!BT8="No",0,IF('Data Entry'!BT8="Not Possible","",2)))</f>
        <v>2</v>
      </c>
      <c r="BU8" s="121">
        <f>IF('Data Entry'!BU8="Yes",1,IF('Data Entry'!BU8="No",0,IF('Data Entry'!BU8="Not Possible","",2)))</f>
        <v>2</v>
      </c>
      <c r="BV8" s="121">
        <f>IF('Data Entry'!BV8="Yes",1,IF('Data Entry'!BV8="No",0,IF('Data Entry'!BV8="Not Possible","",2)))</f>
        <v>2</v>
      </c>
      <c r="BW8" s="121">
        <f>IF('Data Entry'!BW8="Yes",1,IF('Data Entry'!BW8="No",0,IF('Data Entry'!BW8="Not Possible","",2)))</f>
        <v>2</v>
      </c>
      <c r="BX8" s="121">
        <f>IF('Data Entry'!BX8="Yes",1,IF('Data Entry'!BX8="No",0,IF('Data Entry'!BX8="Not Possible","",2)))</f>
        <v>2</v>
      </c>
      <c r="BY8" s="121">
        <f>IF('Data Entry'!BY8="Yes",1,IF('Data Entry'!BY8="No",0,IF('Data Entry'!BY8="Not Possible","",2)))</f>
        <v>2</v>
      </c>
      <c r="BZ8" s="121">
        <f>IF('Data Entry'!BZ8="Yes",1,IF('Data Entry'!BZ8="No",0,IF('Data Entry'!BZ8="Not Possible","",2)))</f>
        <v>2</v>
      </c>
      <c r="CA8" s="121">
        <f>IF('Data Entry'!CA8="Yes",1,IF('Data Entry'!CA8="No",0,IF('Data Entry'!CA8="Not Possible","",2)))</f>
        <v>2</v>
      </c>
      <c r="CB8" s="121">
        <f>IF('Data Entry'!CB8="Yes",1,IF('Data Entry'!CB8="No",0,IF('Data Entry'!CB8="Not Possible","",2)))</f>
        <v>2</v>
      </c>
      <c r="CC8" s="121">
        <f>IF('Data Entry'!CC8="Yes",1,IF('Data Entry'!CC8="No",0,IF('Data Entry'!CC8="Not Possible","",2)))</f>
        <v>2</v>
      </c>
      <c r="CD8" s="121">
        <f>IF('Data Entry'!CD8="Yes",1,IF('Data Entry'!CD8="No",0,IF('Data Entry'!CD8="Not Possible","",2)))</f>
        <v>2</v>
      </c>
      <c r="CE8" s="121">
        <f>IF('Data Entry'!CE8="Yes",1,IF('Data Entry'!CE8="No",0,IF('Data Entry'!CE8="Not Possible","",2)))</f>
        <v>2</v>
      </c>
      <c r="CF8" s="121">
        <f>IF('Data Entry'!CF8="Yes",1,IF('Data Entry'!CF8="No",0,IF('Data Entry'!CF8="Not Possible","",2)))</f>
        <v>2</v>
      </c>
      <c r="CG8" s="121">
        <f>IF('Data Entry'!CG8="Yes",1,IF('Data Entry'!CG8="No",0,IF('Data Entry'!CG8="Not Possible","",2)))</f>
        <v>2</v>
      </c>
      <c r="CH8" s="121">
        <f>IF('Data Entry'!CH8="Yes",1,IF('Data Entry'!CH8="No",0,IF('Data Entry'!CH8="Not Possible","",2)))</f>
        <v>2</v>
      </c>
      <c r="CI8" s="121">
        <f>IF('Data Entry'!CI8="Yes",1,IF('Data Entry'!CI8="No",0,IF('Data Entry'!CI8="Not Possible","",2)))</f>
        <v>2</v>
      </c>
      <c r="CJ8" s="121">
        <f>IF('Data Entry'!CJ8="Yes",1,IF('Data Entry'!CJ8="No",0,IF('Data Entry'!CJ8="Not Possible","",2)))</f>
        <v>2</v>
      </c>
      <c r="CK8" s="121">
        <f>IF('Data Entry'!CK8="Yes",1,IF('Data Entry'!CK8="No",0,IF('Data Entry'!CK8="Not Possible","",2)))</f>
        <v>2</v>
      </c>
      <c r="CL8" s="121">
        <f>IF('Data Entry'!CL8="Yes",1,IF('Data Entry'!CL8="No",0,IF('Data Entry'!CL8="Not Possible","",2)))</f>
        <v>2</v>
      </c>
      <c r="CM8" s="121">
        <f>IF('Data Entry'!CM8="Yes",1,IF('Data Entry'!CM8="No",0,IF('Data Entry'!CM8="Not Possible","",2)))</f>
        <v>2</v>
      </c>
      <c r="CN8" s="121">
        <f>IF('Data Entry'!CN8="Yes",1,IF('Data Entry'!CN8="No",0,IF('Data Entry'!CN8="Not Possible","",2)))</f>
        <v>2</v>
      </c>
      <c r="CO8" s="121">
        <f>IF('Data Entry'!CO8="Yes",1,IF('Data Entry'!CO8="No",0,IF('Data Entry'!CO8="Not Possible","",2)))</f>
        <v>2</v>
      </c>
      <c r="CP8" s="121">
        <f>IF('Data Entry'!CP8="Yes",1,IF('Data Entry'!CP8="No",0,IF('Data Entry'!CP8="Not Possible","",2)))</f>
        <v>2</v>
      </c>
      <c r="CQ8" s="121">
        <f>IF('Data Entry'!CQ8="Yes",1,IF('Data Entry'!CQ8="No",0,IF('Data Entry'!CQ8="Not Possible","",2)))</f>
        <v>2</v>
      </c>
      <c r="CR8" s="121">
        <f>IF('Data Entry'!CR8="Yes",1,IF('Data Entry'!CR8="No",0,IF('Data Entry'!CR8="Not Possible","",2)))</f>
        <v>2</v>
      </c>
      <c r="CS8" s="121">
        <f>IF('Data Entry'!CS8="Yes",1,IF('Data Entry'!CS8="No",0,IF('Data Entry'!CS8="Not Possible","",2)))</f>
        <v>2</v>
      </c>
      <c r="CT8" s="121">
        <f>IF('Data Entry'!CT8="Yes",1,IF('Data Entry'!CT8="No",0,IF('Data Entry'!CT8="Not Possible","",2)))</f>
        <v>2</v>
      </c>
      <c r="CU8" s="121">
        <f>IF('Data Entry'!CU8="Yes",1,IF('Data Entry'!CU8="No",0,IF('Data Entry'!CU8="Not Possible","",2)))</f>
        <v>2</v>
      </c>
      <c r="CV8" s="121">
        <f>IF('Data Entry'!CV8="Yes",1,IF('Data Entry'!CV8="No",0,IF('Data Entry'!CV8="Not Possible","",2)))</f>
        <v>2</v>
      </c>
      <c r="CW8" s="121">
        <f>IF('Data Entry'!CW8="Yes",1,IF('Data Entry'!CW8="No",0,IF('Data Entry'!CW8="Not Possible","",2)))</f>
        <v>2</v>
      </c>
      <c r="CX8" s="121">
        <f>IF('Data Entry'!CX8="Yes",1,IF('Data Entry'!CX8="No",0,IF('Data Entry'!CX8="Not Possible","",2)))</f>
        <v>2</v>
      </c>
      <c r="CY8" s="121">
        <f>IF('Data Entry'!CY8="Yes",1,IF('Data Entry'!CY8="No",0,IF('Data Entry'!CY8="Not Possible","",2)))</f>
        <v>2</v>
      </c>
      <c r="CZ8" s="121">
        <f>IF('Data Entry'!CZ8="Yes",1,IF('Data Entry'!CZ8="No",0,IF('Data Entry'!CZ8="Not Possible","",2)))</f>
        <v>2</v>
      </c>
      <c r="DA8" s="121">
        <f>IF('Data Entry'!DA8="Yes",1,IF('Data Entry'!DA8="No",0,IF('Data Entry'!DA8="Not Possible","",2)))</f>
        <v>2</v>
      </c>
      <c r="DB8" s="121">
        <f>IF('Data Entry'!DB8="Yes",1,IF('Data Entry'!DB8="No",0,IF('Data Entry'!DB8="Not Possible","",2)))</f>
        <v>2</v>
      </c>
      <c r="DC8" s="121">
        <f>IF('Data Entry'!DC8="Yes",1,IF('Data Entry'!DC8="No",0,IF('Data Entry'!DC8="Not Possible","",2)))</f>
        <v>2</v>
      </c>
      <c r="DD8" s="121">
        <f>IF('Data Entry'!DD8="Yes",1,IF('Data Entry'!DD8="No",0,IF('Data Entry'!DD8="Not Possible","",2)))</f>
        <v>2</v>
      </c>
      <c r="DE8" s="121">
        <f>IF('Data Entry'!DE8="Yes",1,IF('Data Entry'!DE8="No",0,IF('Data Entry'!DE8="Not Possible","",2)))</f>
        <v>2</v>
      </c>
      <c r="DF8" s="121">
        <f>IF('Data Entry'!DF8="Yes",1,IF('Data Entry'!DF8="No",0,IF('Data Entry'!DF8="Not Possible","",2)))</f>
        <v>2</v>
      </c>
      <c r="DG8" s="121">
        <f>IF('Data Entry'!DG8="Yes",1,IF('Data Entry'!DG8="No",0,IF('Data Entry'!DG8="Not Possible","",2)))</f>
        <v>2</v>
      </c>
      <c r="DH8" s="121">
        <f>IF('Data Entry'!DH8="Yes",1,IF('Data Entry'!DH8="No",0,IF('Data Entry'!DH8="Not Possible","",2)))</f>
        <v>2</v>
      </c>
      <c r="DI8" s="121">
        <f>IF('Data Entry'!DI8="Yes",1,IF('Data Entry'!DI8="No",0,IF('Data Entry'!DI8="Not Possible","",2)))</f>
        <v>2</v>
      </c>
      <c r="DJ8" s="121">
        <f>IF('Data Entry'!DJ8="Yes",1,IF('Data Entry'!DJ8="No",0,IF('Data Entry'!DJ8="Not Possible","",2)))</f>
        <v>2</v>
      </c>
      <c r="DK8" s="121">
        <f>IF('Data Entry'!DK8="Yes",1,IF('Data Entry'!DK8="No",0,IF('Data Entry'!DK8="Not Possible","",2)))</f>
        <v>2</v>
      </c>
      <c r="DL8" s="121">
        <f>IF('Data Entry'!DL8="Yes",1,IF('Data Entry'!DL8="No",0,IF('Data Entry'!DL8="Not Possible","",2)))</f>
        <v>2</v>
      </c>
      <c r="DM8" s="121">
        <f>IF('Data Entry'!DM8="Yes",1,IF('Data Entry'!DM8="No",0,IF('Data Entry'!DM8="Not Possible","",2)))</f>
        <v>2</v>
      </c>
      <c r="DN8" s="121">
        <f>IF('Data Entry'!DN8="Yes",1,IF('Data Entry'!DN8="No",0,IF('Data Entry'!DN8="Not Possible","",2)))</f>
        <v>2</v>
      </c>
      <c r="DO8" s="121">
        <f>IF('Data Entry'!DO8="Yes",1,IF('Data Entry'!DO8="No",0,IF('Data Entry'!DO8="Not Possible","",2)))</f>
        <v>2</v>
      </c>
      <c r="DP8" s="121">
        <f>IF('Data Entry'!DP8="Yes",1,IF('Data Entry'!DP8="No",0,IF('Data Entry'!DP8="Not Possible","",2)))</f>
        <v>2</v>
      </c>
      <c r="DQ8" s="121">
        <f>IF('Data Entry'!DQ8="Yes",1,IF('Data Entry'!DQ8="No",0,IF('Data Entry'!DQ8="Not Possible","",2)))</f>
        <v>2</v>
      </c>
      <c r="DR8" s="121">
        <f>IF('Data Entry'!DR8="Yes",1,IF('Data Entry'!DR8="No",0,IF('Data Entry'!DR8="Not Possible","",2)))</f>
        <v>2</v>
      </c>
      <c r="DS8" s="121">
        <f>IF('Data Entry'!DS8="Yes",1,IF('Data Entry'!DS8="No",0,IF('Data Entry'!DS8="Not Possible","",2)))</f>
        <v>2</v>
      </c>
      <c r="DT8" s="121">
        <f>IF('Data Entry'!DT8="Yes",1,IF('Data Entry'!DT8="No",0,IF('Data Entry'!DT8="Not Possible","",2)))</f>
        <v>2</v>
      </c>
    </row>
    <row r="9" spans="1:162" ht="16" customHeight="1">
      <c r="A9" s="120" t="s">
        <v>16</v>
      </c>
      <c r="E9" s="121">
        <f>IF('Data Entry'!E9="Yes",1,IF('Data Entry'!E9="No",0,IF('Data Entry'!E9="Not Possible","",2)))</f>
        <v>2</v>
      </c>
      <c r="F9" s="121">
        <f>IF('Data Entry'!F9="Yes",1,IF('Data Entry'!F9="No",0,IF('Data Entry'!F9="Not Possible","",2)))</f>
        <v>2</v>
      </c>
      <c r="G9" s="121">
        <f>IF('Data Entry'!G9="Yes",1,IF('Data Entry'!G9="No",0,IF('Data Entry'!G9="Not Possible","",2)))</f>
        <v>2</v>
      </c>
      <c r="H9" s="121">
        <f>IF('Data Entry'!H9="Yes",1,IF('Data Entry'!H9="No",0,IF('Data Entry'!H9="Not Possible","",2)))</f>
        <v>2</v>
      </c>
      <c r="I9" s="121">
        <f>IF('Data Entry'!I9="Yes",1,IF('Data Entry'!I9="No",0,IF('Data Entry'!I9="Not Possible","",2)))</f>
        <v>2</v>
      </c>
      <c r="J9" s="121">
        <f>IF('Data Entry'!J9="Yes",1,IF('Data Entry'!J9="No",0,IF('Data Entry'!J9="Not Possible","",2)))</f>
        <v>2</v>
      </c>
      <c r="K9" s="121">
        <f>IF('Data Entry'!K9="Yes",1,IF('Data Entry'!K9="No",0,IF('Data Entry'!K9="Not Possible","",2)))</f>
        <v>2</v>
      </c>
      <c r="L9" s="121">
        <f>IF('Data Entry'!L9="Yes",1,IF('Data Entry'!L9="No",0,IF('Data Entry'!L9="Not Possible","",2)))</f>
        <v>2</v>
      </c>
      <c r="M9" s="121">
        <f>IF('Data Entry'!M9="Yes",1,IF('Data Entry'!M9="No",0,IF('Data Entry'!M9="Not Possible","",2)))</f>
        <v>2</v>
      </c>
      <c r="N9" s="121">
        <f>IF('Data Entry'!N9="Yes",1,IF('Data Entry'!N9="No",0,IF('Data Entry'!N9="Not Possible","",2)))</f>
        <v>2</v>
      </c>
      <c r="O9" s="121">
        <f>IF('Data Entry'!O9="Yes",1,IF('Data Entry'!O9="No",0,IF('Data Entry'!O9="Not Possible","",2)))</f>
        <v>2</v>
      </c>
      <c r="P9" s="121">
        <f>IF('Data Entry'!P9="Yes",1,IF('Data Entry'!P9="No",0,IF('Data Entry'!P9="Not Possible","",2)))</f>
        <v>2</v>
      </c>
      <c r="Q9" s="121">
        <f>IF('Data Entry'!Q9="Yes",1,IF('Data Entry'!Q9="No",0,IF('Data Entry'!Q9="Not Possible","",2)))</f>
        <v>2</v>
      </c>
      <c r="R9" s="121">
        <f>IF('Data Entry'!R9="Yes",1,IF('Data Entry'!R9="No",0,IF('Data Entry'!R9="Not Possible","",2)))</f>
        <v>2</v>
      </c>
      <c r="S9" s="121">
        <f>IF('Data Entry'!S9="Yes",1,IF('Data Entry'!S9="No",0,IF('Data Entry'!S9="Not Possible","",2)))</f>
        <v>2</v>
      </c>
      <c r="T9" s="121">
        <f>IF('Data Entry'!T9="Yes",1,IF('Data Entry'!T9="No",0,IF('Data Entry'!T9="Not Possible","",2)))</f>
        <v>2</v>
      </c>
      <c r="U9" s="121">
        <f>IF('Data Entry'!U9="Yes",1,IF('Data Entry'!U9="No",0,IF('Data Entry'!U9="Not Possible","",2)))</f>
        <v>2</v>
      </c>
      <c r="V9" s="121">
        <f>IF('Data Entry'!V9="Yes",1,IF('Data Entry'!V9="No",0,IF('Data Entry'!V9="Not Possible","",2)))</f>
        <v>2</v>
      </c>
      <c r="W9" s="121">
        <f>IF('Data Entry'!W9="Yes",1,IF('Data Entry'!W9="No",0,IF('Data Entry'!W9="Not Possible","",2)))</f>
        <v>2</v>
      </c>
      <c r="X9" s="121">
        <f>IF('Data Entry'!X9="Yes",1,IF('Data Entry'!X9="No",0,IF('Data Entry'!X9="Not Possible","",2)))</f>
        <v>2</v>
      </c>
      <c r="Y9" s="121">
        <f>IF('Data Entry'!Y9="Yes",1,IF('Data Entry'!Y9="No",0,IF('Data Entry'!Y9="Not Possible","",2)))</f>
        <v>2</v>
      </c>
      <c r="Z9" s="121">
        <f>IF('Data Entry'!Z9="Yes",1,IF('Data Entry'!Z9="No",0,IF('Data Entry'!Z9="Not Possible","",2)))</f>
        <v>2</v>
      </c>
      <c r="AA9" s="121">
        <f>IF('Data Entry'!AA9="Yes",1,IF('Data Entry'!AA9="No",0,IF('Data Entry'!AA9="Not Possible","",2)))</f>
        <v>2</v>
      </c>
      <c r="AB9" s="121">
        <f>IF('Data Entry'!AB9="Yes",1,IF('Data Entry'!AB9="No",0,IF('Data Entry'!AB9="Not Possible","",2)))</f>
        <v>2</v>
      </c>
      <c r="AC9" s="121">
        <f>IF('Data Entry'!AC9="Yes",1,IF('Data Entry'!AC9="No",0,IF('Data Entry'!AC9="Not Possible","",2)))</f>
        <v>2</v>
      </c>
      <c r="AD9" s="121">
        <f>IF('Data Entry'!AD9="Yes",1,IF('Data Entry'!AD9="No",0,IF('Data Entry'!AD9="Not Possible","",2)))</f>
        <v>2</v>
      </c>
      <c r="AE9" s="121">
        <f>IF('Data Entry'!AE9="Yes",1,IF('Data Entry'!AE9="No",0,IF('Data Entry'!AE9="Not Possible","",2)))</f>
        <v>2</v>
      </c>
      <c r="AF9" s="121">
        <f>IF('Data Entry'!AF9="Yes",1,IF('Data Entry'!AF9="No",0,IF('Data Entry'!AF9="Not Possible","",2)))</f>
        <v>2</v>
      </c>
      <c r="AG9" s="121">
        <f>IF('Data Entry'!AG9="Yes",1,IF('Data Entry'!AG9="No",0,IF('Data Entry'!AG9="Not Possible","",2)))</f>
        <v>2</v>
      </c>
      <c r="AH9" s="121">
        <f>IF('Data Entry'!AH9="Yes",1,IF('Data Entry'!AH9="No",0,IF('Data Entry'!AH9="Not Possible","",2)))</f>
        <v>2</v>
      </c>
      <c r="AI9" s="121">
        <f>IF('Data Entry'!AI9="Yes",1,IF('Data Entry'!AI9="No",0,IF('Data Entry'!AI9="Not Possible","",2)))</f>
        <v>2</v>
      </c>
      <c r="AJ9" s="121">
        <f>IF('Data Entry'!AJ9="Yes",1,IF('Data Entry'!AJ9="No",0,IF('Data Entry'!AJ9="Not Possible","",2)))</f>
        <v>2</v>
      </c>
      <c r="AK9" s="121">
        <f>IF('Data Entry'!AK9="Yes",1,IF('Data Entry'!AK9="No",0,IF('Data Entry'!AK9="Not Possible","",2)))</f>
        <v>2</v>
      </c>
      <c r="AL9" s="121">
        <f>IF('Data Entry'!AL9="Yes",1,IF('Data Entry'!AL9="No",0,IF('Data Entry'!AL9="Not Possible","",2)))</f>
        <v>2</v>
      </c>
      <c r="AM9" s="121">
        <f>IF('Data Entry'!AM9="Yes",1,IF('Data Entry'!AM9="No",0,IF('Data Entry'!AM9="Not Possible","",2)))</f>
        <v>2</v>
      </c>
      <c r="AN9" s="121">
        <f>IF('Data Entry'!AN9="Yes",1,IF('Data Entry'!AN9="No",0,IF('Data Entry'!AN9="Not Possible","",2)))</f>
        <v>2</v>
      </c>
      <c r="AO9" s="121">
        <f>IF('Data Entry'!AO9="Yes",1,IF('Data Entry'!AO9="No",0,IF('Data Entry'!AO9="Not Possible","",2)))</f>
        <v>2</v>
      </c>
      <c r="AP9" s="121">
        <f>IF('Data Entry'!AP9="Yes",1,IF('Data Entry'!AP9="No",0,IF('Data Entry'!AP9="Not Possible","",2)))</f>
        <v>2</v>
      </c>
      <c r="AQ9" s="121">
        <f>IF('Data Entry'!AQ9="Yes",1,IF('Data Entry'!AQ9="No",0,IF('Data Entry'!AQ9="Not Possible","",2)))</f>
        <v>2</v>
      </c>
      <c r="AR9" s="121">
        <f>IF('Data Entry'!AR9="Yes",1,IF('Data Entry'!AR9="No",0,IF('Data Entry'!AR9="Not Possible","",2)))</f>
        <v>2</v>
      </c>
      <c r="AS9" s="121">
        <f>IF('Data Entry'!AS9="Yes",1,IF('Data Entry'!AS9="No",0,IF('Data Entry'!AS9="Not Possible","",2)))</f>
        <v>2</v>
      </c>
      <c r="AT9" s="121">
        <f>IF('Data Entry'!AT9="Yes",1,IF('Data Entry'!AT9="No",0,IF('Data Entry'!AT9="Not Possible","",2)))</f>
        <v>2</v>
      </c>
      <c r="AU9" s="121">
        <f>IF('Data Entry'!AU9="Yes",1,IF('Data Entry'!AU9="No",0,IF('Data Entry'!AU9="Not Possible","",2)))</f>
        <v>2</v>
      </c>
      <c r="AV9" s="121">
        <f>IF('Data Entry'!AV9="Yes",1,IF('Data Entry'!AV9="No",0,IF('Data Entry'!AV9="Not Possible","",2)))</f>
        <v>2</v>
      </c>
      <c r="AW9" s="121">
        <f>IF('Data Entry'!AW9="Yes",1,IF('Data Entry'!AW9="No",0,IF('Data Entry'!AW9="Not Possible","",2)))</f>
        <v>2</v>
      </c>
      <c r="AX9" s="121">
        <f>IF('Data Entry'!AX9="Yes",1,IF('Data Entry'!AX9="No",0,IF('Data Entry'!AX9="Not Possible","",2)))</f>
        <v>2</v>
      </c>
      <c r="AY9" s="121">
        <f>IF('Data Entry'!AY9="Yes",1,IF('Data Entry'!AY9="No",0,IF('Data Entry'!AY9="Not Possible","",2)))</f>
        <v>2</v>
      </c>
      <c r="AZ9" s="121">
        <f>IF('Data Entry'!AZ9="Yes",1,IF('Data Entry'!AZ9="No",0,IF('Data Entry'!AZ9="Not Possible","",2)))</f>
        <v>2</v>
      </c>
      <c r="BA9" s="121">
        <f>IF('Data Entry'!BA9="Yes",1,IF('Data Entry'!BA9="No",0,IF('Data Entry'!BA9="Not Possible","",2)))</f>
        <v>2</v>
      </c>
      <c r="BB9" s="121">
        <f>IF('Data Entry'!BB9="Yes",1,IF('Data Entry'!BB9="No",0,IF('Data Entry'!BB9="Not Possible","",2)))</f>
        <v>2</v>
      </c>
      <c r="BC9" s="121">
        <f>IF('Data Entry'!BC9="Yes",1,IF('Data Entry'!BC9="No",0,IF('Data Entry'!BC9="Not Possible","",2)))</f>
        <v>2</v>
      </c>
      <c r="BD9" s="121">
        <f>IF('Data Entry'!BD9="Yes",1,IF('Data Entry'!BD9="No",0,IF('Data Entry'!BD9="Not Possible","",2)))</f>
        <v>2</v>
      </c>
      <c r="BE9" s="121">
        <f>IF('Data Entry'!BE9="Yes",1,IF('Data Entry'!BE9="No",0,IF('Data Entry'!BE9="Not Possible","",2)))</f>
        <v>2</v>
      </c>
      <c r="BF9" s="121">
        <f>IF('Data Entry'!BF9="Yes",1,IF('Data Entry'!BF9="No",0,IF('Data Entry'!BF9="Not Possible","",2)))</f>
        <v>2</v>
      </c>
      <c r="BG9" s="121">
        <f>IF('Data Entry'!BG9="Yes",1,IF('Data Entry'!BG9="No",0,IF('Data Entry'!BG9="Not Possible","",2)))</f>
        <v>2</v>
      </c>
      <c r="BH9" s="121">
        <f>IF('Data Entry'!BH9="Yes",1,IF('Data Entry'!BH9="No",0,IF('Data Entry'!BH9="Not Possible","",2)))</f>
        <v>2</v>
      </c>
      <c r="BI9" s="121">
        <f>IF('Data Entry'!BI9="Yes",1,IF('Data Entry'!BI9="No",0,IF('Data Entry'!BI9="Not Possible","",2)))</f>
        <v>2</v>
      </c>
      <c r="BJ9" s="121">
        <f>IF('Data Entry'!BJ9="Yes",1,IF('Data Entry'!BJ9="No",0,IF('Data Entry'!BJ9="Not Possible","",2)))</f>
        <v>2</v>
      </c>
      <c r="BK9" s="121">
        <f>IF('Data Entry'!BK9="Yes",1,IF('Data Entry'!BK9="No",0,IF('Data Entry'!BK9="Not Possible","",2)))</f>
        <v>2</v>
      </c>
      <c r="BL9" s="121">
        <f>IF('Data Entry'!BL9="Yes",1,IF('Data Entry'!BL9="No",0,IF('Data Entry'!BL9="Not Possible","",2)))</f>
        <v>2</v>
      </c>
      <c r="BM9" s="121">
        <f>IF('Data Entry'!BM9="Yes",1,IF('Data Entry'!BM9="No",0,IF('Data Entry'!BM9="Not Possible","",2)))</f>
        <v>2</v>
      </c>
      <c r="BN9" s="121">
        <f>IF('Data Entry'!BN9="Yes",1,IF('Data Entry'!BN9="No",0,IF('Data Entry'!BN9="Not Possible","",2)))</f>
        <v>2</v>
      </c>
      <c r="BO9" s="121">
        <f>IF('Data Entry'!BO9="Yes",1,IF('Data Entry'!BO9="No",0,IF('Data Entry'!BO9="Not Possible","",2)))</f>
        <v>2</v>
      </c>
      <c r="BP9" s="121">
        <f>IF('Data Entry'!BP9="Yes",1,IF('Data Entry'!BP9="No",0,IF('Data Entry'!BP9="Not Possible","",2)))</f>
        <v>2</v>
      </c>
      <c r="BQ9" s="121">
        <f>IF('Data Entry'!BQ9="Yes",1,IF('Data Entry'!BQ9="No",0,IF('Data Entry'!BQ9="Not Possible","",2)))</f>
        <v>2</v>
      </c>
      <c r="BR9" s="121">
        <f>IF('Data Entry'!BR9="Yes",1,IF('Data Entry'!BR9="No",0,IF('Data Entry'!BR9="Not Possible","",2)))</f>
        <v>2</v>
      </c>
      <c r="BS9" s="121">
        <f>IF('Data Entry'!BS9="Yes",1,IF('Data Entry'!BS9="No",0,IF('Data Entry'!BS9="Not Possible","",2)))</f>
        <v>2</v>
      </c>
      <c r="BT9" s="121">
        <f>IF('Data Entry'!BT9="Yes",1,IF('Data Entry'!BT9="No",0,IF('Data Entry'!BT9="Not Possible","",2)))</f>
        <v>2</v>
      </c>
      <c r="BU9" s="121">
        <f>IF('Data Entry'!BU9="Yes",1,IF('Data Entry'!BU9="No",0,IF('Data Entry'!BU9="Not Possible","",2)))</f>
        <v>2</v>
      </c>
      <c r="BV9" s="121">
        <f>IF('Data Entry'!BV9="Yes",1,IF('Data Entry'!BV9="No",0,IF('Data Entry'!BV9="Not Possible","",2)))</f>
        <v>2</v>
      </c>
      <c r="BW9" s="121">
        <f>IF('Data Entry'!BW9="Yes",1,IF('Data Entry'!BW9="No",0,IF('Data Entry'!BW9="Not Possible","",2)))</f>
        <v>2</v>
      </c>
      <c r="BX9" s="121">
        <f>IF('Data Entry'!BX9="Yes",1,IF('Data Entry'!BX9="No",0,IF('Data Entry'!BX9="Not Possible","",2)))</f>
        <v>2</v>
      </c>
      <c r="BY9" s="121">
        <f>IF('Data Entry'!BY9="Yes",1,IF('Data Entry'!BY9="No",0,IF('Data Entry'!BY9="Not Possible","",2)))</f>
        <v>2</v>
      </c>
      <c r="BZ9" s="121">
        <f>IF('Data Entry'!BZ9="Yes",1,IF('Data Entry'!BZ9="No",0,IF('Data Entry'!BZ9="Not Possible","",2)))</f>
        <v>2</v>
      </c>
      <c r="CA9" s="121">
        <f>IF('Data Entry'!CA9="Yes",1,IF('Data Entry'!CA9="No",0,IF('Data Entry'!CA9="Not Possible","",2)))</f>
        <v>2</v>
      </c>
      <c r="CB9" s="121">
        <f>IF('Data Entry'!CB9="Yes",1,IF('Data Entry'!CB9="No",0,IF('Data Entry'!CB9="Not Possible","",2)))</f>
        <v>2</v>
      </c>
      <c r="CC9" s="121">
        <f>IF('Data Entry'!CC9="Yes",1,IF('Data Entry'!CC9="No",0,IF('Data Entry'!CC9="Not Possible","",2)))</f>
        <v>2</v>
      </c>
      <c r="CD9" s="121">
        <f>IF('Data Entry'!CD9="Yes",1,IF('Data Entry'!CD9="No",0,IF('Data Entry'!CD9="Not Possible","",2)))</f>
        <v>2</v>
      </c>
      <c r="CE9" s="121">
        <f>IF('Data Entry'!CE9="Yes",1,IF('Data Entry'!CE9="No",0,IF('Data Entry'!CE9="Not Possible","",2)))</f>
        <v>2</v>
      </c>
      <c r="CF9" s="121">
        <f>IF('Data Entry'!CF9="Yes",1,IF('Data Entry'!CF9="No",0,IF('Data Entry'!CF9="Not Possible","",2)))</f>
        <v>2</v>
      </c>
      <c r="CG9" s="121">
        <f>IF('Data Entry'!CG9="Yes",1,IF('Data Entry'!CG9="No",0,IF('Data Entry'!CG9="Not Possible","",2)))</f>
        <v>2</v>
      </c>
      <c r="CH9" s="121">
        <f>IF('Data Entry'!CH9="Yes",1,IF('Data Entry'!CH9="No",0,IF('Data Entry'!CH9="Not Possible","",2)))</f>
        <v>2</v>
      </c>
      <c r="CI9" s="121">
        <f>IF('Data Entry'!CI9="Yes",1,IF('Data Entry'!CI9="No",0,IF('Data Entry'!CI9="Not Possible","",2)))</f>
        <v>2</v>
      </c>
      <c r="CJ9" s="121">
        <f>IF('Data Entry'!CJ9="Yes",1,IF('Data Entry'!CJ9="No",0,IF('Data Entry'!CJ9="Not Possible","",2)))</f>
        <v>2</v>
      </c>
      <c r="CK9" s="121">
        <f>IF('Data Entry'!CK9="Yes",1,IF('Data Entry'!CK9="No",0,IF('Data Entry'!CK9="Not Possible","",2)))</f>
        <v>2</v>
      </c>
      <c r="CL9" s="121">
        <f>IF('Data Entry'!CL9="Yes",1,IF('Data Entry'!CL9="No",0,IF('Data Entry'!CL9="Not Possible","",2)))</f>
        <v>2</v>
      </c>
      <c r="CM9" s="121">
        <f>IF('Data Entry'!CM9="Yes",1,IF('Data Entry'!CM9="No",0,IF('Data Entry'!CM9="Not Possible","",2)))</f>
        <v>2</v>
      </c>
      <c r="CN9" s="121">
        <f>IF('Data Entry'!CN9="Yes",1,IF('Data Entry'!CN9="No",0,IF('Data Entry'!CN9="Not Possible","",2)))</f>
        <v>2</v>
      </c>
      <c r="CO9" s="121">
        <f>IF('Data Entry'!CO9="Yes",1,IF('Data Entry'!CO9="No",0,IF('Data Entry'!CO9="Not Possible","",2)))</f>
        <v>2</v>
      </c>
      <c r="CP9" s="121">
        <f>IF('Data Entry'!CP9="Yes",1,IF('Data Entry'!CP9="No",0,IF('Data Entry'!CP9="Not Possible","",2)))</f>
        <v>2</v>
      </c>
      <c r="CQ9" s="121">
        <f>IF('Data Entry'!CQ9="Yes",1,IF('Data Entry'!CQ9="No",0,IF('Data Entry'!CQ9="Not Possible","",2)))</f>
        <v>2</v>
      </c>
      <c r="CR9" s="121">
        <f>IF('Data Entry'!CR9="Yes",1,IF('Data Entry'!CR9="No",0,IF('Data Entry'!CR9="Not Possible","",2)))</f>
        <v>2</v>
      </c>
      <c r="CS9" s="121">
        <f>IF('Data Entry'!CS9="Yes",1,IF('Data Entry'!CS9="No",0,IF('Data Entry'!CS9="Not Possible","",2)))</f>
        <v>2</v>
      </c>
      <c r="CT9" s="121">
        <f>IF('Data Entry'!CT9="Yes",1,IF('Data Entry'!CT9="No",0,IF('Data Entry'!CT9="Not Possible","",2)))</f>
        <v>2</v>
      </c>
      <c r="CU9" s="121">
        <f>IF('Data Entry'!CU9="Yes",1,IF('Data Entry'!CU9="No",0,IF('Data Entry'!CU9="Not Possible","",2)))</f>
        <v>2</v>
      </c>
      <c r="CV9" s="121">
        <f>IF('Data Entry'!CV9="Yes",1,IF('Data Entry'!CV9="No",0,IF('Data Entry'!CV9="Not Possible","",2)))</f>
        <v>2</v>
      </c>
      <c r="CW9" s="121">
        <f>IF('Data Entry'!CW9="Yes",1,IF('Data Entry'!CW9="No",0,IF('Data Entry'!CW9="Not Possible","",2)))</f>
        <v>2</v>
      </c>
      <c r="CX9" s="121">
        <f>IF('Data Entry'!CX9="Yes",1,IF('Data Entry'!CX9="No",0,IF('Data Entry'!CX9="Not Possible","",2)))</f>
        <v>2</v>
      </c>
      <c r="CY9" s="121">
        <f>IF('Data Entry'!CY9="Yes",1,IF('Data Entry'!CY9="No",0,IF('Data Entry'!CY9="Not Possible","",2)))</f>
        <v>2</v>
      </c>
      <c r="CZ9" s="121">
        <f>IF('Data Entry'!CZ9="Yes",1,IF('Data Entry'!CZ9="No",0,IF('Data Entry'!CZ9="Not Possible","",2)))</f>
        <v>2</v>
      </c>
      <c r="DA9" s="121">
        <f>IF('Data Entry'!DA9="Yes",1,IF('Data Entry'!DA9="No",0,IF('Data Entry'!DA9="Not Possible","",2)))</f>
        <v>2</v>
      </c>
      <c r="DB9" s="121">
        <f>IF('Data Entry'!DB9="Yes",1,IF('Data Entry'!DB9="No",0,IF('Data Entry'!DB9="Not Possible","",2)))</f>
        <v>2</v>
      </c>
      <c r="DC9" s="121">
        <f>IF('Data Entry'!DC9="Yes",1,IF('Data Entry'!DC9="No",0,IF('Data Entry'!DC9="Not Possible","",2)))</f>
        <v>2</v>
      </c>
      <c r="DD9" s="121">
        <f>IF('Data Entry'!DD9="Yes",1,IF('Data Entry'!DD9="No",0,IF('Data Entry'!DD9="Not Possible","",2)))</f>
        <v>2</v>
      </c>
      <c r="DE9" s="121">
        <f>IF('Data Entry'!DE9="Yes",1,IF('Data Entry'!DE9="No",0,IF('Data Entry'!DE9="Not Possible","",2)))</f>
        <v>2</v>
      </c>
      <c r="DF9" s="121">
        <f>IF('Data Entry'!DF9="Yes",1,IF('Data Entry'!DF9="No",0,IF('Data Entry'!DF9="Not Possible","",2)))</f>
        <v>2</v>
      </c>
      <c r="DG9" s="121">
        <f>IF('Data Entry'!DG9="Yes",1,IF('Data Entry'!DG9="No",0,IF('Data Entry'!DG9="Not Possible","",2)))</f>
        <v>2</v>
      </c>
      <c r="DH9" s="121">
        <f>IF('Data Entry'!DH9="Yes",1,IF('Data Entry'!DH9="No",0,IF('Data Entry'!DH9="Not Possible","",2)))</f>
        <v>2</v>
      </c>
      <c r="DI9" s="121">
        <f>IF('Data Entry'!DI9="Yes",1,IF('Data Entry'!DI9="No",0,IF('Data Entry'!DI9="Not Possible","",2)))</f>
        <v>2</v>
      </c>
      <c r="DJ9" s="121">
        <f>IF('Data Entry'!DJ9="Yes",1,IF('Data Entry'!DJ9="No",0,IF('Data Entry'!DJ9="Not Possible","",2)))</f>
        <v>2</v>
      </c>
      <c r="DK9" s="121">
        <f>IF('Data Entry'!DK9="Yes",1,IF('Data Entry'!DK9="No",0,IF('Data Entry'!DK9="Not Possible","",2)))</f>
        <v>2</v>
      </c>
      <c r="DL9" s="121">
        <f>IF('Data Entry'!DL9="Yes",1,IF('Data Entry'!DL9="No",0,IF('Data Entry'!DL9="Not Possible","",2)))</f>
        <v>2</v>
      </c>
      <c r="DM9" s="121">
        <f>IF('Data Entry'!DM9="Yes",1,IF('Data Entry'!DM9="No",0,IF('Data Entry'!DM9="Not Possible","",2)))</f>
        <v>2</v>
      </c>
      <c r="DN9" s="121">
        <f>IF('Data Entry'!DN9="Yes",1,IF('Data Entry'!DN9="No",0,IF('Data Entry'!DN9="Not Possible","",2)))</f>
        <v>2</v>
      </c>
      <c r="DO9" s="121">
        <f>IF('Data Entry'!DO9="Yes",1,IF('Data Entry'!DO9="No",0,IF('Data Entry'!DO9="Not Possible","",2)))</f>
        <v>2</v>
      </c>
      <c r="DP9" s="121">
        <f>IF('Data Entry'!DP9="Yes",1,IF('Data Entry'!DP9="No",0,IF('Data Entry'!DP9="Not Possible","",2)))</f>
        <v>2</v>
      </c>
      <c r="DQ9" s="121">
        <f>IF('Data Entry'!DQ9="Yes",1,IF('Data Entry'!DQ9="No",0,IF('Data Entry'!DQ9="Not Possible","",2)))</f>
        <v>2</v>
      </c>
      <c r="DR9" s="121">
        <f>IF('Data Entry'!DR9="Yes",1,IF('Data Entry'!DR9="No",0,IF('Data Entry'!DR9="Not Possible","",2)))</f>
        <v>2</v>
      </c>
      <c r="DS9" s="121">
        <f>IF('Data Entry'!DS9="Yes",1,IF('Data Entry'!DS9="No",0,IF('Data Entry'!DS9="Not Possible","",2)))</f>
        <v>2</v>
      </c>
      <c r="DT9" s="121">
        <f>IF('Data Entry'!DT9="Yes",1,IF('Data Entry'!DT9="No",0,IF('Data Entry'!DT9="Not Possible","",2)))</f>
        <v>2</v>
      </c>
    </row>
    <row r="10" spans="1:162" ht="16" customHeight="1">
      <c r="A10" s="122" t="s">
        <v>111</v>
      </c>
      <c r="E10" s="123" t="str">
        <f>IF('Data Entry'!E10="","",('Data Entry'!E10))</f>
        <v/>
      </c>
      <c r="F10" s="123" t="str">
        <f>IF('Data Entry'!F10="","",('Data Entry'!F10))</f>
        <v/>
      </c>
      <c r="G10" s="123" t="str">
        <f>IF('Data Entry'!G10="","",('Data Entry'!G10))</f>
        <v/>
      </c>
      <c r="H10" s="123" t="str">
        <f>IF('Data Entry'!H10="","",('Data Entry'!H10))</f>
        <v/>
      </c>
      <c r="I10" s="123" t="str">
        <f>IF('Data Entry'!I10="","",('Data Entry'!I10))</f>
        <v/>
      </c>
      <c r="J10" s="123" t="str">
        <f>IF('Data Entry'!J10="","",('Data Entry'!J10))</f>
        <v/>
      </c>
      <c r="K10" s="123" t="str">
        <f>IF('Data Entry'!K10="","",('Data Entry'!K10))</f>
        <v/>
      </c>
      <c r="L10" s="123" t="str">
        <f>IF('Data Entry'!L10="","",('Data Entry'!L10))</f>
        <v/>
      </c>
      <c r="M10" s="123" t="str">
        <f>IF('Data Entry'!M10="","",('Data Entry'!M10))</f>
        <v/>
      </c>
      <c r="N10" s="123" t="str">
        <f>IF('Data Entry'!N10="","",('Data Entry'!N10))</f>
        <v/>
      </c>
      <c r="O10" s="123" t="str">
        <f>IF('Data Entry'!O10="","",('Data Entry'!O10))</f>
        <v/>
      </c>
      <c r="P10" s="123" t="str">
        <f>IF('Data Entry'!P10="","",('Data Entry'!P10))</f>
        <v/>
      </c>
      <c r="Q10" s="123" t="str">
        <f>IF('Data Entry'!Q10="","",('Data Entry'!Q10))</f>
        <v/>
      </c>
      <c r="R10" s="123" t="str">
        <f>IF('Data Entry'!R10="","",('Data Entry'!R10))</f>
        <v/>
      </c>
      <c r="S10" s="123" t="str">
        <f>IF('Data Entry'!S10="","",('Data Entry'!S10))</f>
        <v/>
      </c>
      <c r="T10" s="123" t="str">
        <f>IF('Data Entry'!T10="","",('Data Entry'!T10))</f>
        <v/>
      </c>
      <c r="U10" s="123" t="str">
        <f>IF('Data Entry'!U10="","",('Data Entry'!U10))</f>
        <v/>
      </c>
      <c r="V10" s="123" t="str">
        <f>IF('Data Entry'!V10="","",('Data Entry'!V10))</f>
        <v/>
      </c>
      <c r="W10" s="123" t="str">
        <f>IF('Data Entry'!W10="","",('Data Entry'!W10))</f>
        <v/>
      </c>
      <c r="X10" s="123" t="str">
        <f>IF('Data Entry'!X10="","",('Data Entry'!X10))</f>
        <v/>
      </c>
      <c r="Y10" s="123" t="str">
        <f>IF('Data Entry'!Y10="","",('Data Entry'!Y10))</f>
        <v/>
      </c>
      <c r="Z10" s="123" t="str">
        <f>IF('Data Entry'!Z10="","",('Data Entry'!Z10))</f>
        <v/>
      </c>
      <c r="AA10" s="123" t="str">
        <f>IF('Data Entry'!AA10="","",('Data Entry'!AA10))</f>
        <v/>
      </c>
      <c r="AB10" s="123" t="str">
        <f>IF('Data Entry'!AB10="","",('Data Entry'!AB10))</f>
        <v/>
      </c>
      <c r="AC10" s="123" t="str">
        <f>IF('Data Entry'!AC10="","",('Data Entry'!AC10))</f>
        <v/>
      </c>
      <c r="AD10" s="123" t="str">
        <f>IF('Data Entry'!AD10="","",('Data Entry'!AD10))</f>
        <v/>
      </c>
      <c r="AE10" s="123" t="str">
        <f>IF('Data Entry'!AE10="","",('Data Entry'!AE10))</f>
        <v/>
      </c>
      <c r="AF10" s="123" t="str">
        <f>IF('Data Entry'!AF10="","",('Data Entry'!AF10))</f>
        <v/>
      </c>
      <c r="AG10" s="123" t="str">
        <f>IF('Data Entry'!AG10="","",('Data Entry'!AG10))</f>
        <v/>
      </c>
      <c r="AH10" s="123" t="str">
        <f>IF('Data Entry'!AH10="","",('Data Entry'!AH10))</f>
        <v/>
      </c>
      <c r="AI10" s="123" t="str">
        <f>IF('Data Entry'!AI10="","",('Data Entry'!AI10))</f>
        <v/>
      </c>
      <c r="AJ10" s="123" t="str">
        <f>IF('Data Entry'!AJ10="","",('Data Entry'!AJ10))</f>
        <v/>
      </c>
      <c r="AK10" s="123" t="str">
        <f>IF('Data Entry'!AK10="","",('Data Entry'!AK10))</f>
        <v/>
      </c>
      <c r="AL10" s="123" t="str">
        <f>IF('Data Entry'!AL10="","",('Data Entry'!AL10))</f>
        <v/>
      </c>
      <c r="AM10" s="123" t="str">
        <f>IF('Data Entry'!AM10="","",('Data Entry'!AM10))</f>
        <v/>
      </c>
      <c r="AN10" s="123" t="str">
        <f>IF('Data Entry'!AN10="","",('Data Entry'!AN10))</f>
        <v/>
      </c>
      <c r="AO10" s="123" t="str">
        <f>IF('Data Entry'!AO10="","",('Data Entry'!AO10))</f>
        <v/>
      </c>
      <c r="AP10" s="123" t="str">
        <f>IF('Data Entry'!AP10="","",('Data Entry'!AP10))</f>
        <v/>
      </c>
      <c r="AQ10" s="123" t="str">
        <f>IF('Data Entry'!AQ10="","",('Data Entry'!AQ10))</f>
        <v/>
      </c>
      <c r="AR10" s="123" t="str">
        <f>IF('Data Entry'!AR10="","",('Data Entry'!AR10))</f>
        <v/>
      </c>
      <c r="AS10" s="123" t="str">
        <f>IF('Data Entry'!AS10="","",('Data Entry'!AS10))</f>
        <v/>
      </c>
      <c r="AT10" s="123" t="str">
        <f>IF('Data Entry'!AT10="","",('Data Entry'!AT10))</f>
        <v/>
      </c>
      <c r="AU10" s="123" t="str">
        <f>IF('Data Entry'!AU10="","",('Data Entry'!AU10))</f>
        <v/>
      </c>
      <c r="AV10" s="123" t="str">
        <f>IF('Data Entry'!AV10="","",('Data Entry'!AV10))</f>
        <v/>
      </c>
      <c r="AW10" s="123" t="str">
        <f>IF('Data Entry'!AW10="","",('Data Entry'!AW10))</f>
        <v/>
      </c>
      <c r="AX10" s="123" t="str">
        <f>IF('Data Entry'!AX10="","",('Data Entry'!AX10))</f>
        <v/>
      </c>
      <c r="AY10" s="123" t="str">
        <f>IF('Data Entry'!AY10="","",('Data Entry'!AY10))</f>
        <v/>
      </c>
      <c r="AZ10" s="123" t="str">
        <f>IF('Data Entry'!AZ10="","",('Data Entry'!AZ10))</f>
        <v/>
      </c>
      <c r="BA10" s="123" t="str">
        <f>IF('Data Entry'!BA10="","",('Data Entry'!BA10))</f>
        <v/>
      </c>
      <c r="BB10" s="123" t="str">
        <f>IF('Data Entry'!BB10="","",('Data Entry'!BB10))</f>
        <v/>
      </c>
      <c r="BC10" s="123" t="str">
        <f>IF('Data Entry'!BC10="","",('Data Entry'!BC10))</f>
        <v/>
      </c>
      <c r="BD10" s="123" t="str">
        <f>IF('Data Entry'!BD10="","",('Data Entry'!BD10))</f>
        <v/>
      </c>
      <c r="BE10" s="123" t="str">
        <f>IF('Data Entry'!BE10="","",('Data Entry'!BE10))</f>
        <v/>
      </c>
      <c r="BF10" s="123" t="str">
        <f>IF('Data Entry'!BF10="","",('Data Entry'!BF10))</f>
        <v/>
      </c>
      <c r="BG10" s="123" t="str">
        <f>IF('Data Entry'!BG10="","",('Data Entry'!BG10))</f>
        <v/>
      </c>
      <c r="BH10" s="123" t="str">
        <f>IF('Data Entry'!BH10="","",('Data Entry'!BH10))</f>
        <v/>
      </c>
      <c r="BI10" s="123" t="str">
        <f>IF('Data Entry'!BI10="","",('Data Entry'!BI10))</f>
        <v/>
      </c>
      <c r="BJ10" s="123" t="str">
        <f>IF('Data Entry'!BJ10="","",('Data Entry'!BJ10))</f>
        <v/>
      </c>
      <c r="BK10" s="123" t="str">
        <f>IF('Data Entry'!BK10="","",('Data Entry'!BK10))</f>
        <v/>
      </c>
      <c r="BL10" s="123" t="str">
        <f>IF('Data Entry'!BL10="","",('Data Entry'!BL10))</f>
        <v/>
      </c>
      <c r="BM10" s="123" t="str">
        <f>IF('Data Entry'!BM10="","",('Data Entry'!BM10))</f>
        <v/>
      </c>
      <c r="BN10" s="123" t="str">
        <f>IF('Data Entry'!BN10="","",('Data Entry'!BN10))</f>
        <v/>
      </c>
      <c r="BO10" s="123" t="str">
        <f>IF('Data Entry'!BO10="","",('Data Entry'!BO10))</f>
        <v/>
      </c>
      <c r="BP10" s="123" t="str">
        <f>IF('Data Entry'!BP10="","",('Data Entry'!BP10))</f>
        <v/>
      </c>
      <c r="BQ10" s="123" t="str">
        <f>IF('Data Entry'!BQ10="","",('Data Entry'!BQ10))</f>
        <v/>
      </c>
      <c r="BR10" s="123" t="str">
        <f>IF('Data Entry'!BR10="","",('Data Entry'!BR10))</f>
        <v/>
      </c>
      <c r="BS10" s="123" t="str">
        <f>IF('Data Entry'!BS10="","",('Data Entry'!BS10))</f>
        <v/>
      </c>
      <c r="BT10" s="123" t="str">
        <f>IF('Data Entry'!BT10="","",('Data Entry'!BT10))</f>
        <v/>
      </c>
      <c r="BU10" s="123" t="str">
        <f>IF('Data Entry'!BU10="","",('Data Entry'!BU10))</f>
        <v/>
      </c>
      <c r="BV10" s="123" t="str">
        <f>IF('Data Entry'!BV10="","",('Data Entry'!BV10))</f>
        <v/>
      </c>
      <c r="BW10" s="123" t="str">
        <f>IF('Data Entry'!BW10="","",('Data Entry'!BW10))</f>
        <v/>
      </c>
      <c r="BX10" s="123" t="str">
        <f>IF('Data Entry'!BX10="","",('Data Entry'!BX10))</f>
        <v/>
      </c>
      <c r="BY10" s="123" t="str">
        <f>IF('Data Entry'!BY10="","",('Data Entry'!BY10))</f>
        <v/>
      </c>
      <c r="BZ10" s="123" t="str">
        <f>IF('Data Entry'!BZ10="","",('Data Entry'!BZ10))</f>
        <v/>
      </c>
      <c r="CA10" s="123" t="str">
        <f>IF('Data Entry'!CA10="","",('Data Entry'!CA10))</f>
        <v/>
      </c>
      <c r="CB10" s="123" t="str">
        <f>IF('Data Entry'!CB10="","",('Data Entry'!CB10))</f>
        <v/>
      </c>
      <c r="CC10" s="123" t="str">
        <f>IF('Data Entry'!CC10="","",('Data Entry'!CC10))</f>
        <v/>
      </c>
      <c r="CD10" s="123" t="str">
        <f>IF('Data Entry'!CD10="","",('Data Entry'!CD10))</f>
        <v/>
      </c>
      <c r="CE10" s="123" t="str">
        <f>IF('Data Entry'!CE10="","",('Data Entry'!CE10))</f>
        <v/>
      </c>
      <c r="CF10" s="123" t="str">
        <f>IF('Data Entry'!CF10="","",('Data Entry'!CF10))</f>
        <v/>
      </c>
      <c r="CG10" s="123" t="str">
        <f>IF('Data Entry'!CG10="","",('Data Entry'!CG10))</f>
        <v/>
      </c>
      <c r="CH10" s="123" t="str">
        <f>IF('Data Entry'!CH10="","",('Data Entry'!CH10))</f>
        <v/>
      </c>
      <c r="CI10" s="123" t="str">
        <f>IF('Data Entry'!CI10="","",('Data Entry'!CI10))</f>
        <v/>
      </c>
      <c r="CJ10" s="123" t="str">
        <f>IF('Data Entry'!CJ10="","",('Data Entry'!CJ10))</f>
        <v/>
      </c>
      <c r="CK10" s="123" t="str">
        <f>IF('Data Entry'!CK10="","",('Data Entry'!CK10))</f>
        <v/>
      </c>
      <c r="CL10" s="123" t="str">
        <f>IF('Data Entry'!CL10="","",('Data Entry'!CL10))</f>
        <v/>
      </c>
      <c r="CM10" s="123" t="str">
        <f>IF('Data Entry'!CM10="","",('Data Entry'!CM10))</f>
        <v/>
      </c>
      <c r="CN10" s="123" t="str">
        <f>IF('Data Entry'!CN10="","",('Data Entry'!CN10))</f>
        <v/>
      </c>
      <c r="CO10" s="123" t="str">
        <f>IF('Data Entry'!CO10="","",('Data Entry'!CO10))</f>
        <v/>
      </c>
      <c r="CP10" s="123" t="str">
        <f>IF('Data Entry'!CP10="","",('Data Entry'!CP10))</f>
        <v/>
      </c>
      <c r="CQ10" s="123" t="str">
        <f>IF('Data Entry'!CQ10="","",('Data Entry'!CQ10))</f>
        <v/>
      </c>
      <c r="CR10" s="123" t="str">
        <f>IF('Data Entry'!CR10="","",('Data Entry'!CR10))</f>
        <v/>
      </c>
      <c r="CS10" s="123" t="str">
        <f>IF('Data Entry'!CS10="","",('Data Entry'!CS10))</f>
        <v/>
      </c>
      <c r="CT10" s="123" t="str">
        <f>IF('Data Entry'!CT10="","",('Data Entry'!CT10))</f>
        <v/>
      </c>
      <c r="CU10" s="123" t="str">
        <f>IF('Data Entry'!CU10="","",('Data Entry'!CU10))</f>
        <v/>
      </c>
      <c r="CV10" s="123" t="str">
        <f>IF('Data Entry'!CV10="","",('Data Entry'!CV10))</f>
        <v/>
      </c>
      <c r="CW10" s="123" t="str">
        <f>IF('Data Entry'!CW10="","",('Data Entry'!CW10))</f>
        <v/>
      </c>
      <c r="CX10" s="123" t="str">
        <f>IF('Data Entry'!CX10="","",('Data Entry'!CX10))</f>
        <v/>
      </c>
      <c r="CY10" s="123" t="str">
        <f>IF('Data Entry'!CY10="","",('Data Entry'!CY10))</f>
        <v/>
      </c>
      <c r="CZ10" s="123" t="str">
        <f>IF('Data Entry'!CZ10="","",('Data Entry'!CZ10))</f>
        <v/>
      </c>
      <c r="DA10" s="123" t="str">
        <f>IF('Data Entry'!DA10="","",('Data Entry'!DA10))</f>
        <v/>
      </c>
      <c r="DB10" s="123" t="str">
        <f>IF('Data Entry'!DB10="","",('Data Entry'!DB10))</f>
        <v/>
      </c>
      <c r="DC10" s="123" t="str">
        <f>IF('Data Entry'!DC10="","",('Data Entry'!DC10))</f>
        <v/>
      </c>
      <c r="DD10" s="123" t="str">
        <f>IF('Data Entry'!DD10="","",('Data Entry'!DD10))</f>
        <v/>
      </c>
      <c r="DE10" s="123" t="str">
        <f>IF('Data Entry'!DE10="","",('Data Entry'!DE10))</f>
        <v/>
      </c>
      <c r="DF10" s="123" t="str">
        <f>IF('Data Entry'!DF10="","",('Data Entry'!DF10))</f>
        <v/>
      </c>
      <c r="DG10" s="123" t="str">
        <f>IF('Data Entry'!DG10="","",('Data Entry'!DG10))</f>
        <v/>
      </c>
      <c r="DH10" s="123" t="str">
        <f>IF('Data Entry'!DH10="","",('Data Entry'!DH10))</f>
        <v/>
      </c>
      <c r="DI10" s="123" t="str">
        <f>IF('Data Entry'!DI10="","",('Data Entry'!DI10))</f>
        <v/>
      </c>
      <c r="DJ10" s="123" t="str">
        <f>IF('Data Entry'!DJ10="","",('Data Entry'!DJ10))</f>
        <v/>
      </c>
      <c r="DK10" s="123" t="str">
        <f>IF('Data Entry'!DK10="","",('Data Entry'!DK10))</f>
        <v/>
      </c>
      <c r="DL10" s="123" t="str">
        <f>IF('Data Entry'!DL10="","",('Data Entry'!DL10))</f>
        <v/>
      </c>
      <c r="DM10" s="123" t="str">
        <f>IF('Data Entry'!DM10="","",('Data Entry'!DM10))</f>
        <v/>
      </c>
      <c r="DN10" s="123" t="str">
        <f>IF('Data Entry'!DN10="","",('Data Entry'!DN10))</f>
        <v/>
      </c>
      <c r="DO10" s="123" t="str">
        <f>IF('Data Entry'!DO10="","",('Data Entry'!DO10))</f>
        <v/>
      </c>
      <c r="DP10" s="123" t="str">
        <f>IF('Data Entry'!DP10="","",('Data Entry'!DP10))</f>
        <v/>
      </c>
      <c r="DQ10" s="123" t="str">
        <f>IF('Data Entry'!DQ10="","",('Data Entry'!DQ10))</f>
        <v/>
      </c>
      <c r="DR10" s="123" t="str">
        <f>IF('Data Entry'!DR10="","",('Data Entry'!DR10))</f>
        <v/>
      </c>
      <c r="DS10" s="123" t="str">
        <f>IF('Data Entry'!DS10="","",('Data Entry'!DS10))</f>
        <v/>
      </c>
      <c r="DT10" s="123" t="str">
        <f>IF('Data Entry'!DT10="","",('Data Entry'!DT10))</f>
        <v/>
      </c>
    </row>
    <row r="11" spans="1:162" ht="16" customHeight="1">
      <c r="A11" s="159" t="s">
        <v>12</v>
      </c>
      <c r="B11" s="159"/>
      <c r="C11" s="159"/>
      <c r="D11" s="159"/>
      <c r="E11" s="159"/>
      <c r="F11" s="159"/>
      <c r="G11" s="159"/>
      <c r="H11" s="159"/>
      <c r="I11" s="159"/>
      <c r="J11" s="159"/>
      <c r="K11" s="159"/>
      <c r="L11" s="159"/>
      <c r="M11" s="159"/>
      <c r="N11" s="159"/>
      <c r="O11" s="159"/>
      <c r="P11" s="159"/>
      <c r="Q11" s="159"/>
      <c r="R11" s="159"/>
      <c r="S11" s="159"/>
      <c r="T11" s="159"/>
      <c r="U11" s="159"/>
      <c r="V11" s="159"/>
      <c r="W11" s="159"/>
      <c r="X11" s="159"/>
      <c r="Y11" s="159"/>
      <c r="Z11" s="159"/>
      <c r="AA11" s="159"/>
      <c r="AB11" s="159"/>
      <c r="AC11" s="159"/>
      <c r="AD11" s="159"/>
      <c r="AE11" s="159"/>
      <c r="AF11" s="159"/>
      <c r="AG11" s="159"/>
      <c r="AH11" s="159"/>
      <c r="AI11" s="159"/>
      <c r="AJ11" s="159"/>
      <c r="AK11" s="159"/>
      <c r="AL11" s="159"/>
      <c r="AM11" s="159"/>
      <c r="AN11" s="159"/>
    </row>
    <row r="12" spans="1:162" ht="16" customHeight="1">
      <c r="A12" s="120" t="s">
        <v>17</v>
      </c>
      <c r="E12" s="121">
        <f>IF('Data Entry'!E12="Yes",1,IF('Data Entry'!E12="No",0,IF('Data Entry'!E12="Not Possible","",2)))</f>
        <v>2</v>
      </c>
      <c r="F12" s="121">
        <f>IF('Data Entry'!F12="Yes",1,IF('Data Entry'!F12="No",0,IF('Data Entry'!F12="Not Possible","",2)))</f>
        <v>2</v>
      </c>
      <c r="G12" s="121">
        <f>IF('Data Entry'!G12="Yes",1,IF('Data Entry'!G12="No",0,IF('Data Entry'!G12="Not Possible","",2)))</f>
        <v>2</v>
      </c>
      <c r="H12" s="121">
        <f>IF('Data Entry'!H12="Yes",1,IF('Data Entry'!H12="No",0,IF('Data Entry'!H12="Not Possible","",2)))</f>
        <v>2</v>
      </c>
      <c r="I12" s="121">
        <f>IF('Data Entry'!I12="Yes",1,IF('Data Entry'!I12="No",0,IF('Data Entry'!I12="Not Possible","",2)))</f>
        <v>2</v>
      </c>
      <c r="J12" s="121">
        <f>IF('Data Entry'!J12="Yes",1,IF('Data Entry'!J12="No",0,IF('Data Entry'!J12="Not Possible","",2)))</f>
        <v>2</v>
      </c>
      <c r="K12" s="121">
        <f>IF('Data Entry'!K12="Yes",1,IF('Data Entry'!K12="No",0,IF('Data Entry'!K12="Not Possible","",2)))</f>
        <v>2</v>
      </c>
      <c r="L12" s="121">
        <f>IF('Data Entry'!L12="Yes",1,IF('Data Entry'!L12="No",0,IF('Data Entry'!L12="Not Possible","",2)))</f>
        <v>2</v>
      </c>
      <c r="M12" s="121">
        <f>IF('Data Entry'!M12="Yes",1,IF('Data Entry'!M12="No",0,IF('Data Entry'!M12="Not Possible","",2)))</f>
        <v>2</v>
      </c>
      <c r="N12" s="121">
        <f>IF('Data Entry'!N12="Yes",1,IF('Data Entry'!N12="No",0,IF('Data Entry'!N12="Not Possible","",2)))</f>
        <v>2</v>
      </c>
      <c r="O12" s="121">
        <f>IF('Data Entry'!O12="Yes",1,IF('Data Entry'!O12="No",0,IF('Data Entry'!O12="Not Possible","",2)))</f>
        <v>2</v>
      </c>
      <c r="P12" s="121">
        <f>IF('Data Entry'!P12="Yes",1,IF('Data Entry'!P12="No",0,IF('Data Entry'!P12="Not Possible","",2)))</f>
        <v>2</v>
      </c>
      <c r="Q12" s="121">
        <f>IF('Data Entry'!Q12="Yes",1,IF('Data Entry'!Q12="No",0,IF('Data Entry'!Q12="Not Possible","",2)))</f>
        <v>2</v>
      </c>
      <c r="R12" s="121">
        <f>IF('Data Entry'!R12="Yes",1,IF('Data Entry'!R12="No",0,IF('Data Entry'!R12="Not Possible","",2)))</f>
        <v>2</v>
      </c>
      <c r="S12" s="121">
        <f>IF('Data Entry'!S12="Yes",1,IF('Data Entry'!S12="No",0,IF('Data Entry'!S12="Not Possible","",2)))</f>
        <v>2</v>
      </c>
      <c r="T12" s="121">
        <f>IF('Data Entry'!T12="Yes",1,IF('Data Entry'!T12="No",0,IF('Data Entry'!T12="Not Possible","",2)))</f>
        <v>2</v>
      </c>
      <c r="U12" s="121">
        <f>IF('Data Entry'!U12="Yes",1,IF('Data Entry'!U12="No",0,IF('Data Entry'!U12="Not Possible","",2)))</f>
        <v>2</v>
      </c>
      <c r="V12" s="121">
        <f>IF('Data Entry'!V12="Yes",1,IF('Data Entry'!V12="No",0,IF('Data Entry'!V12="Not Possible","",2)))</f>
        <v>2</v>
      </c>
      <c r="W12" s="121">
        <f>IF('Data Entry'!W12="Yes",1,IF('Data Entry'!W12="No",0,IF('Data Entry'!W12="Not Possible","",2)))</f>
        <v>2</v>
      </c>
      <c r="X12" s="121">
        <f>IF('Data Entry'!X12="Yes",1,IF('Data Entry'!X12="No",0,IF('Data Entry'!X12="Not Possible","",2)))</f>
        <v>2</v>
      </c>
      <c r="Y12" s="121">
        <f>IF('Data Entry'!Y12="Yes",1,IF('Data Entry'!Y12="No",0,IF('Data Entry'!Y12="Not Possible","",2)))</f>
        <v>2</v>
      </c>
      <c r="Z12" s="121">
        <f>IF('Data Entry'!Z12="Yes",1,IF('Data Entry'!Z12="No",0,IF('Data Entry'!Z12="Not Possible","",2)))</f>
        <v>2</v>
      </c>
      <c r="AA12" s="121">
        <f>IF('Data Entry'!AA12="Yes",1,IF('Data Entry'!AA12="No",0,IF('Data Entry'!AA12="Not Possible","",2)))</f>
        <v>2</v>
      </c>
      <c r="AB12" s="121">
        <f>IF('Data Entry'!AB12="Yes",1,IF('Data Entry'!AB12="No",0,IF('Data Entry'!AB12="Not Possible","",2)))</f>
        <v>2</v>
      </c>
      <c r="AC12" s="121">
        <f>IF('Data Entry'!AC12="Yes",1,IF('Data Entry'!AC12="No",0,IF('Data Entry'!AC12="Not Possible","",2)))</f>
        <v>2</v>
      </c>
      <c r="AD12" s="121">
        <f>IF('Data Entry'!AD12="Yes",1,IF('Data Entry'!AD12="No",0,IF('Data Entry'!AD12="Not Possible","",2)))</f>
        <v>2</v>
      </c>
      <c r="AE12" s="121">
        <f>IF('Data Entry'!AE12="Yes",1,IF('Data Entry'!AE12="No",0,IF('Data Entry'!AE12="Not Possible","",2)))</f>
        <v>2</v>
      </c>
      <c r="AF12" s="121">
        <f>IF('Data Entry'!AF12="Yes",1,IF('Data Entry'!AF12="No",0,IF('Data Entry'!AF12="Not Possible","",2)))</f>
        <v>2</v>
      </c>
      <c r="AG12" s="121">
        <f>IF('Data Entry'!AG12="Yes",1,IF('Data Entry'!AG12="No",0,IF('Data Entry'!AG12="Not Possible","",2)))</f>
        <v>2</v>
      </c>
      <c r="AH12" s="121">
        <f>IF('Data Entry'!AH12="Yes",1,IF('Data Entry'!AH12="No",0,IF('Data Entry'!AH12="Not Possible","",2)))</f>
        <v>2</v>
      </c>
      <c r="AI12" s="121">
        <f>IF('Data Entry'!AI12="Yes",1,IF('Data Entry'!AI12="No",0,IF('Data Entry'!AI12="Not Possible","",2)))</f>
        <v>2</v>
      </c>
      <c r="AJ12" s="121">
        <f>IF('Data Entry'!AJ12="Yes",1,IF('Data Entry'!AJ12="No",0,IF('Data Entry'!AJ12="Not Possible","",2)))</f>
        <v>2</v>
      </c>
      <c r="AK12" s="121">
        <f>IF('Data Entry'!AK12="Yes",1,IF('Data Entry'!AK12="No",0,IF('Data Entry'!AK12="Not Possible","",2)))</f>
        <v>2</v>
      </c>
      <c r="AL12" s="121">
        <f>IF('Data Entry'!AL12="Yes",1,IF('Data Entry'!AL12="No",0,IF('Data Entry'!AL12="Not Possible","",2)))</f>
        <v>2</v>
      </c>
      <c r="AM12" s="121">
        <f>IF('Data Entry'!AM12="Yes",1,IF('Data Entry'!AM12="No",0,IF('Data Entry'!AM12="Not Possible","",2)))</f>
        <v>2</v>
      </c>
      <c r="AN12" s="121">
        <f>IF('Data Entry'!AN12="Yes",1,IF('Data Entry'!AN12="No",0,IF('Data Entry'!AN12="Not Possible","",2)))</f>
        <v>2</v>
      </c>
      <c r="AO12" s="121">
        <f>IF('Data Entry'!AO12="Yes",1,IF('Data Entry'!AO12="No",0,IF('Data Entry'!AO12="Not Possible","",2)))</f>
        <v>2</v>
      </c>
      <c r="AP12" s="121">
        <f>IF('Data Entry'!AP12="Yes",1,IF('Data Entry'!AP12="No",0,IF('Data Entry'!AP12="Not Possible","",2)))</f>
        <v>2</v>
      </c>
      <c r="AQ12" s="121">
        <f>IF('Data Entry'!AQ12="Yes",1,IF('Data Entry'!AQ12="No",0,IF('Data Entry'!AQ12="Not Possible","",2)))</f>
        <v>2</v>
      </c>
      <c r="AR12" s="121">
        <f>IF('Data Entry'!AR12="Yes",1,IF('Data Entry'!AR12="No",0,IF('Data Entry'!AR12="Not Possible","",2)))</f>
        <v>2</v>
      </c>
      <c r="AS12" s="121">
        <f>IF('Data Entry'!AS12="Yes",1,IF('Data Entry'!AS12="No",0,IF('Data Entry'!AS12="Not Possible","",2)))</f>
        <v>2</v>
      </c>
      <c r="AT12" s="121">
        <f>IF('Data Entry'!AT12="Yes",1,IF('Data Entry'!AT12="No",0,IF('Data Entry'!AT12="Not Possible","",2)))</f>
        <v>2</v>
      </c>
      <c r="AU12" s="121">
        <f>IF('Data Entry'!AU12="Yes",1,IF('Data Entry'!AU12="No",0,IF('Data Entry'!AU12="Not Possible","",2)))</f>
        <v>2</v>
      </c>
      <c r="AV12" s="121">
        <f>IF('Data Entry'!AV12="Yes",1,IF('Data Entry'!AV12="No",0,IF('Data Entry'!AV12="Not Possible","",2)))</f>
        <v>2</v>
      </c>
      <c r="AW12" s="121">
        <f>IF('Data Entry'!AW12="Yes",1,IF('Data Entry'!AW12="No",0,IF('Data Entry'!AW12="Not Possible","",2)))</f>
        <v>2</v>
      </c>
      <c r="AX12" s="121">
        <f>IF('Data Entry'!AX12="Yes",1,IF('Data Entry'!AX12="No",0,IF('Data Entry'!AX12="Not Possible","",2)))</f>
        <v>2</v>
      </c>
      <c r="AY12" s="121">
        <f>IF('Data Entry'!AY12="Yes",1,IF('Data Entry'!AY12="No",0,IF('Data Entry'!AY12="Not Possible","",2)))</f>
        <v>2</v>
      </c>
      <c r="AZ12" s="121">
        <f>IF('Data Entry'!AZ12="Yes",1,IF('Data Entry'!AZ12="No",0,IF('Data Entry'!AZ12="Not Possible","",2)))</f>
        <v>2</v>
      </c>
      <c r="BA12" s="121">
        <f>IF('Data Entry'!BA12="Yes",1,IF('Data Entry'!BA12="No",0,IF('Data Entry'!BA12="Not Possible","",2)))</f>
        <v>2</v>
      </c>
      <c r="BB12" s="121">
        <f>IF('Data Entry'!BB12="Yes",1,IF('Data Entry'!BB12="No",0,IF('Data Entry'!BB12="Not Possible","",2)))</f>
        <v>2</v>
      </c>
      <c r="BC12" s="121">
        <f>IF('Data Entry'!BC12="Yes",1,IF('Data Entry'!BC12="No",0,IF('Data Entry'!BC12="Not Possible","",2)))</f>
        <v>2</v>
      </c>
      <c r="BD12" s="121">
        <f>IF('Data Entry'!BD12="Yes",1,IF('Data Entry'!BD12="No",0,IF('Data Entry'!BD12="Not Possible","",2)))</f>
        <v>2</v>
      </c>
      <c r="BE12" s="121">
        <f>IF('Data Entry'!BE12="Yes",1,IF('Data Entry'!BE12="No",0,IF('Data Entry'!BE12="Not Possible","",2)))</f>
        <v>2</v>
      </c>
      <c r="BF12" s="121">
        <f>IF('Data Entry'!BF12="Yes",1,IF('Data Entry'!BF12="No",0,IF('Data Entry'!BF12="Not Possible","",2)))</f>
        <v>2</v>
      </c>
      <c r="BG12" s="121">
        <f>IF('Data Entry'!BG12="Yes",1,IF('Data Entry'!BG12="No",0,IF('Data Entry'!BG12="Not Possible","",2)))</f>
        <v>2</v>
      </c>
      <c r="BH12" s="121">
        <f>IF('Data Entry'!BH12="Yes",1,IF('Data Entry'!BH12="No",0,IF('Data Entry'!BH12="Not Possible","",2)))</f>
        <v>2</v>
      </c>
      <c r="BI12" s="121">
        <f>IF('Data Entry'!BI12="Yes",1,IF('Data Entry'!BI12="No",0,IF('Data Entry'!BI12="Not Possible","",2)))</f>
        <v>2</v>
      </c>
      <c r="BJ12" s="121">
        <f>IF('Data Entry'!BJ12="Yes",1,IF('Data Entry'!BJ12="No",0,IF('Data Entry'!BJ12="Not Possible","",2)))</f>
        <v>2</v>
      </c>
      <c r="BK12" s="121">
        <f>IF('Data Entry'!BK12="Yes",1,IF('Data Entry'!BK12="No",0,IF('Data Entry'!BK12="Not Possible","",2)))</f>
        <v>2</v>
      </c>
      <c r="BL12" s="121">
        <f>IF('Data Entry'!BL12="Yes",1,IF('Data Entry'!BL12="No",0,IF('Data Entry'!BL12="Not Possible","",2)))</f>
        <v>2</v>
      </c>
      <c r="BM12" s="121">
        <f>IF('Data Entry'!BM12="Yes",1,IF('Data Entry'!BM12="No",0,IF('Data Entry'!BM12="Not Possible","",2)))</f>
        <v>2</v>
      </c>
      <c r="BN12" s="121">
        <f>IF('Data Entry'!BN12="Yes",1,IF('Data Entry'!BN12="No",0,IF('Data Entry'!BN12="Not Possible","",2)))</f>
        <v>2</v>
      </c>
      <c r="BO12" s="121">
        <f>IF('Data Entry'!BO12="Yes",1,IF('Data Entry'!BO12="No",0,IF('Data Entry'!BO12="Not Possible","",2)))</f>
        <v>2</v>
      </c>
      <c r="BP12" s="121">
        <f>IF('Data Entry'!BP12="Yes",1,IF('Data Entry'!BP12="No",0,IF('Data Entry'!BP12="Not Possible","",2)))</f>
        <v>2</v>
      </c>
      <c r="BQ12" s="121">
        <f>IF('Data Entry'!BQ12="Yes",1,IF('Data Entry'!BQ12="No",0,IF('Data Entry'!BQ12="Not Possible","",2)))</f>
        <v>2</v>
      </c>
      <c r="BR12" s="121">
        <f>IF('Data Entry'!BR12="Yes",1,IF('Data Entry'!BR12="No",0,IF('Data Entry'!BR12="Not Possible","",2)))</f>
        <v>2</v>
      </c>
      <c r="BS12" s="121">
        <f>IF('Data Entry'!BS12="Yes",1,IF('Data Entry'!BS12="No",0,IF('Data Entry'!BS12="Not Possible","",2)))</f>
        <v>2</v>
      </c>
      <c r="BT12" s="121">
        <f>IF('Data Entry'!BT12="Yes",1,IF('Data Entry'!BT12="No",0,IF('Data Entry'!BT12="Not Possible","",2)))</f>
        <v>2</v>
      </c>
      <c r="BU12" s="121">
        <f>IF('Data Entry'!BU12="Yes",1,IF('Data Entry'!BU12="No",0,IF('Data Entry'!BU12="Not Possible","",2)))</f>
        <v>2</v>
      </c>
      <c r="BV12" s="121">
        <f>IF('Data Entry'!BV12="Yes",1,IF('Data Entry'!BV12="No",0,IF('Data Entry'!BV12="Not Possible","",2)))</f>
        <v>2</v>
      </c>
      <c r="BW12" s="121">
        <f>IF('Data Entry'!BW12="Yes",1,IF('Data Entry'!BW12="No",0,IF('Data Entry'!BW12="Not Possible","",2)))</f>
        <v>2</v>
      </c>
      <c r="BX12" s="121">
        <f>IF('Data Entry'!BX12="Yes",1,IF('Data Entry'!BX12="No",0,IF('Data Entry'!BX12="Not Possible","",2)))</f>
        <v>2</v>
      </c>
      <c r="BY12" s="121">
        <f>IF('Data Entry'!BY12="Yes",1,IF('Data Entry'!BY12="No",0,IF('Data Entry'!BY12="Not Possible","",2)))</f>
        <v>2</v>
      </c>
      <c r="BZ12" s="121">
        <f>IF('Data Entry'!BZ12="Yes",1,IF('Data Entry'!BZ12="No",0,IF('Data Entry'!BZ12="Not Possible","",2)))</f>
        <v>2</v>
      </c>
      <c r="CA12" s="121">
        <f>IF('Data Entry'!CA12="Yes",1,IF('Data Entry'!CA12="No",0,IF('Data Entry'!CA12="Not Possible","",2)))</f>
        <v>2</v>
      </c>
      <c r="CB12" s="121">
        <f>IF('Data Entry'!CB12="Yes",1,IF('Data Entry'!CB12="No",0,IF('Data Entry'!CB12="Not Possible","",2)))</f>
        <v>2</v>
      </c>
      <c r="CC12" s="121">
        <f>IF('Data Entry'!CC12="Yes",1,IF('Data Entry'!CC12="No",0,IF('Data Entry'!CC12="Not Possible","",2)))</f>
        <v>2</v>
      </c>
      <c r="CD12" s="121">
        <f>IF('Data Entry'!CD12="Yes",1,IF('Data Entry'!CD12="No",0,IF('Data Entry'!CD12="Not Possible","",2)))</f>
        <v>2</v>
      </c>
      <c r="CE12" s="121">
        <f>IF('Data Entry'!CE12="Yes",1,IF('Data Entry'!CE12="No",0,IF('Data Entry'!CE12="Not Possible","",2)))</f>
        <v>2</v>
      </c>
      <c r="CF12" s="121">
        <f>IF('Data Entry'!CF12="Yes",1,IF('Data Entry'!CF12="No",0,IF('Data Entry'!CF12="Not Possible","",2)))</f>
        <v>2</v>
      </c>
      <c r="CG12" s="121">
        <f>IF('Data Entry'!CG12="Yes",1,IF('Data Entry'!CG12="No",0,IF('Data Entry'!CG12="Not Possible","",2)))</f>
        <v>2</v>
      </c>
      <c r="CH12" s="121">
        <f>IF('Data Entry'!CH12="Yes",1,IF('Data Entry'!CH12="No",0,IF('Data Entry'!CH12="Not Possible","",2)))</f>
        <v>2</v>
      </c>
      <c r="CI12" s="121">
        <f>IF('Data Entry'!CI12="Yes",1,IF('Data Entry'!CI12="No",0,IF('Data Entry'!CI12="Not Possible","",2)))</f>
        <v>2</v>
      </c>
      <c r="CJ12" s="121">
        <f>IF('Data Entry'!CJ12="Yes",1,IF('Data Entry'!CJ12="No",0,IF('Data Entry'!CJ12="Not Possible","",2)))</f>
        <v>2</v>
      </c>
      <c r="CK12" s="121">
        <f>IF('Data Entry'!CK12="Yes",1,IF('Data Entry'!CK12="No",0,IF('Data Entry'!CK12="Not Possible","",2)))</f>
        <v>2</v>
      </c>
      <c r="CL12" s="121">
        <f>IF('Data Entry'!CL12="Yes",1,IF('Data Entry'!CL12="No",0,IF('Data Entry'!CL12="Not Possible","",2)))</f>
        <v>2</v>
      </c>
      <c r="CM12" s="121">
        <f>IF('Data Entry'!CM12="Yes",1,IF('Data Entry'!CM12="No",0,IF('Data Entry'!CM12="Not Possible","",2)))</f>
        <v>2</v>
      </c>
      <c r="CN12" s="121">
        <f>IF('Data Entry'!CN12="Yes",1,IF('Data Entry'!CN12="No",0,IF('Data Entry'!CN12="Not Possible","",2)))</f>
        <v>2</v>
      </c>
      <c r="CO12" s="121">
        <f>IF('Data Entry'!CO12="Yes",1,IF('Data Entry'!CO12="No",0,IF('Data Entry'!CO12="Not Possible","",2)))</f>
        <v>2</v>
      </c>
      <c r="CP12" s="121">
        <f>IF('Data Entry'!CP12="Yes",1,IF('Data Entry'!CP12="No",0,IF('Data Entry'!CP12="Not Possible","",2)))</f>
        <v>2</v>
      </c>
      <c r="CQ12" s="121">
        <f>IF('Data Entry'!CQ12="Yes",1,IF('Data Entry'!CQ12="No",0,IF('Data Entry'!CQ12="Not Possible","",2)))</f>
        <v>2</v>
      </c>
      <c r="CR12" s="121">
        <f>IF('Data Entry'!CR12="Yes",1,IF('Data Entry'!CR12="No",0,IF('Data Entry'!CR12="Not Possible","",2)))</f>
        <v>2</v>
      </c>
      <c r="CS12" s="121">
        <f>IF('Data Entry'!CS12="Yes",1,IF('Data Entry'!CS12="No",0,IF('Data Entry'!CS12="Not Possible","",2)))</f>
        <v>2</v>
      </c>
      <c r="CT12" s="121">
        <f>IF('Data Entry'!CT12="Yes",1,IF('Data Entry'!CT12="No",0,IF('Data Entry'!CT12="Not Possible","",2)))</f>
        <v>2</v>
      </c>
      <c r="CU12" s="121">
        <f>IF('Data Entry'!CU12="Yes",1,IF('Data Entry'!CU12="No",0,IF('Data Entry'!CU12="Not Possible","",2)))</f>
        <v>2</v>
      </c>
      <c r="CV12" s="121">
        <f>IF('Data Entry'!CV12="Yes",1,IF('Data Entry'!CV12="No",0,IF('Data Entry'!CV12="Not Possible","",2)))</f>
        <v>2</v>
      </c>
      <c r="CW12" s="121">
        <f>IF('Data Entry'!CW12="Yes",1,IF('Data Entry'!CW12="No",0,IF('Data Entry'!CW12="Not Possible","",2)))</f>
        <v>2</v>
      </c>
      <c r="CX12" s="121">
        <f>IF('Data Entry'!CX12="Yes",1,IF('Data Entry'!CX12="No",0,IF('Data Entry'!CX12="Not Possible","",2)))</f>
        <v>2</v>
      </c>
      <c r="CY12" s="121">
        <f>IF('Data Entry'!CY12="Yes",1,IF('Data Entry'!CY12="No",0,IF('Data Entry'!CY12="Not Possible","",2)))</f>
        <v>2</v>
      </c>
      <c r="CZ12" s="121">
        <f>IF('Data Entry'!CZ12="Yes",1,IF('Data Entry'!CZ12="No",0,IF('Data Entry'!CZ12="Not Possible","",2)))</f>
        <v>2</v>
      </c>
      <c r="DA12" s="121">
        <f>IF('Data Entry'!DA12="Yes",1,IF('Data Entry'!DA12="No",0,IF('Data Entry'!DA12="Not Possible","",2)))</f>
        <v>2</v>
      </c>
      <c r="DB12" s="121">
        <f>IF('Data Entry'!DB12="Yes",1,IF('Data Entry'!DB12="No",0,IF('Data Entry'!DB12="Not Possible","",2)))</f>
        <v>2</v>
      </c>
      <c r="DC12" s="121">
        <f>IF('Data Entry'!DC12="Yes",1,IF('Data Entry'!DC12="No",0,IF('Data Entry'!DC12="Not Possible","",2)))</f>
        <v>2</v>
      </c>
      <c r="DD12" s="121">
        <f>IF('Data Entry'!DD12="Yes",1,IF('Data Entry'!DD12="No",0,IF('Data Entry'!DD12="Not Possible","",2)))</f>
        <v>2</v>
      </c>
      <c r="DE12" s="121">
        <f>IF('Data Entry'!DE12="Yes",1,IF('Data Entry'!DE12="No",0,IF('Data Entry'!DE12="Not Possible","",2)))</f>
        <v>2</v>
      </c>
      <c r="DF12" s="121">
        <f>IF('Data Entry'!DF12="Yes",1,IF('Data Entry'!DF12="No",0,IF('Data Entry'!DF12="Not Possible","",2)))</f>
        <v>2</v>
      </c>
      <c r="DG12" s="121">
        <f>IF('Data Entry'!DG12="Yes",1,IF('Data Entry'!DG12="No",0,IF('Data Entry'!DG12="Not Possible","",2)))</f>
        <v>2</v>
      </c>
      <c r="DH12" s="121">
        <f>IF('Data Entry'!DH12="Yes",1,IF('Data Entry'!DH12="No",0,IF('Data Entry'!DH12="Not Possible","",2)))</f>
        <v>2</v>
      </c>
      <c r="DI12" s="121">
        <f>IF('Data Entry'!DI12="Yes",1,IF('Data Entry'!DI12="No",0,IF('Data Entry'!DI12="Not Possible","",2)))</f>
        <v>2</v>
      </c>
      <c r="DJ12" s="121">
        <f>IF('Data Entry'!DJ12="Yes",1,IF('Data Entry'!DJ12="No",0,IF('Data Entry'!DJ12="Not Possible","",2)))</f>
        <v>2</v>
      </c>
      <c r="DK12" s="121">
        <f>IF('Data Entry'!DK12="Yes",1,IF('Data Entry'!DK12="No",0,IF('Data Entry'!DK12="Not Possible","",2)))</f>
        <v>2</v>
      </c>
      <c r="DL12" s="121">
        <f>IF('Data Entry'!DL12="Yes",1,IF('Data Entry'!DL12="No",0,IF('Data Entry'!DL12="Not Possible","",2)))</f>
        <v>2</v>
      </c>
      <c r="DM12" s="121">
        <f>IF('Data Entry'!DM12="Yes",1,IF('Data Entry'!DM12="No",0,IF('Data Entry'!DM12="Not Possible","",2)))</f>
        <v>2</v>
      </c>
      <c r="DN12" s="121">
        <f>IF('Data Entry'!DN12="Yes",1,IF('Data Entry'!DN12="No",0,IF('Data Entry'!DN12="Not Possible","",2)))</f>
        <v>2</v>
      </c>
      <c r="DO12" s="121">
        <f>IF('Data Entry'!DO12="Yes",1,IF('Data Entry'!DO12="No",0,IF('Data Entry'!DO12="Not Possible","",2)))</f>
        <v>2</v>
      </c>
      <c r="DP12" s="121">
        <f>IF('Data Entry'!DP12="Yes",1,IF('Data Entry'!DP12="No",0,IF('Data Entry'!DP12="Not Possible","",2)))</f>
        <v>2</v>
      </c>
      <c r="DQ12" s="121">
        <f>IF('Data Entry'!DQ12="Yes",1,IF('Data Entry'!DQ12="No",0,IF('Data Entry'!DQ12="Not Possible","",2)))</f>
        <v>2</v>
      </c>
      <c r="DR12" s="121">
        <f>IF('Data Entry'!DR12="Yes",1,IF('Data Entry'!DR12="No",0,IF('Data Entry'!DR12="Not Possible","",2)))</f>
        <v>2</v>
      </c>
      <c r="DS12" s="121">
        <f>IF('Data Entry'!DS12="Yes",1,IF('Data Entry'!DS12="No",0,IF('Data Entry'!DS12="Not Possible","",2)))</f>
        <v>2</v>
      </c>
      <c r="DT12" s="121">
        <f>IF('Data Entry'!DT12="Yes",1,IF('Data Entry'!DT12="No",0,IF('Data Entry'!DT12="Not Possible","",2)))</f>
        <v>2</v>
      </c>
    </row>
    <row r="13" spans="1:162" ht="16" customHeight="1">
      <c r="A13" s="120" t="s">
        <v>18</v>
      </c>
      <c r="E13" s="121">
        <f>IF('Data Entry'!E13="Yes",1,IF('Data Entry'!E13="No",0,IF('Data Entry'!E13="Not Possible","",2)))</f>
        <v>2</v>
      </c>
      <c r="F13" s="121">
        <f>IF('Data Entry'!F13="Yes",1,IF('Data Entry'!F13="No",0,IF('Data Entry'!F13="Not Possible","",2)))</f>
        <v>2</v>
      </c>
      <c r="G13" s="121">
        <f>IF('Data Entry'!G13="Yes",1,IF('Data Entry'!G13="No",0,IF('Data Entry'!G13="Not Possible","",2)))</f>
        <v>2</v>
      </c>
      <c r="H13" s="121">
        <f>IF('Data Entry'!H13="Yes",1,IF('Data Entry'!H13="No",0,IF('Data Entry'!H13="Not Possible","",2)))</f>
        <v>2</v>
      </c>
      <c r="I13" s="121">
        <f>IF('Data Entry'!I13="Yes",1,IF('Data Entry'!I13="No",0,IF('Data Entry'!I13="Not Possible","",2)))</f>
        <v>2</v>
      </c>
      <c r="J13" s="121">
        <f>IF('Data Entry'!J13="Yes",1,IF('Data Entry'!J13="No",0,IF('Data Entry'!J13="Not Possible","",2)))</f>
        <v>2</v>
      </c>
      <c r="K13" s="121">
        <f>IF('Data Entry'!K13="Yes",1,IF('Data Entry'!K13="No",0,IF('Data Entry'!K13="Not Possible","",2)))</f>
        <v>2</v>
      </c>
      <c r="L13" s="121">
        <f>IF('Data Entry'!L13="Yes",1,IF('Data Entry'!L13="No",0,IF('Data Entry'!L13="Not Possible","",2)))</f>
        <v>2</v>
      </c>
      <c r="M13" s="121">
        <f>IF('Data Entry'!M13="Yes",1,IF('Data Entry'!M13="No",0,IF('Data Entry'!M13="Not Possible","",2)))</f>
        <v>2</v>
      </c>
      <c r="N13" s="121">
        <f>IF('Data Entry'!N13="Yes",1,IF('Data Entry'!N13="No",0,IF('Data Entry'!N13="Not Possible","",2)))</f>
        <v>2</v>
      </c>
      <c r="O13" s="121">
        <f>IF('Data Entry'!O13="Yes",1,IF('Data Entry'!O13="No",0,IF('Data Entry'!O13="Not Possible","",2)))</f>
        <v>2</v>
      </c>
      <c r="P13" s="121">
        <f>IF('Data Entry'!P13="Yes",1,IF('Data Entry'!P13="No",0,IF('Data Entry'!P13="Not Possible","",2)))</f>
        <v>2</v>
      </c>
      <c r="Q13" s="121">
        <f>IF('Data Entry'!Q13="Yes",1,IF('Data Entry'!Q13="No",0,IF('Data Entry'!Q13="Not Possible","",2)))</f>
        <v>2</v>
      </c>
      <c r="R13" s="121">
        <f>IF('Data Entry'!R13="Yes",1,IF('Data Entry'!R13="No",0,IF('Data Entry'!R13="Not Possible","",2)))</f>
        <v>2</v>
      </c>
      <c r="S13" s="121">
        <f>IF('Data Entry'!S13="Yes",1,IF('Data Entry'!S13="No",0,IF('Data Entry'!S13="Not Possible","",2)))</f>
        <v>2</v>
      </c>
      <c r="T13" s="121">
        <f>IF('Data Entry'!T13="Yes",1,IF('Data Entry'!T13="No",0,IF('Data Entry'!T13="Not Possible","",2)))</f>
        <v>2</v>
      </c>
      <c r="U13" s="121">
        <f>IF('Data Entry'!U13="Yes",1,IF('Data Entry'!U13="No",0,IF('Data Entry'!U13="Not Possible","",2)))</f>
        <v>2</v>
      </c>
      <c r="V13" s="121">
        <f>IF('Data Entry'!V13="Yes",1,IF('Data Entry'!V13="No",0,IF('Data Entry'!V13="Not Possible","",2)))</f>
        <v>2</v>
      </c>
      <c r="W13" s="121">
        <f>IF('Data Entry'!W13="Yes",1,IF('Data Entry'!W13="No",0,IF('Data Entry'!W13="Not Possible","",2)))</f>
        <v>2</v>
      </c>
      <c r="X13" s="121">
        <f>IF('Data Entry'!X13="Yes",1,IF('Data Entry'!X13="No",0,IF('Data Entry'!X13="Not Possible","",2)))</f>
        <v>2</v>
      </c>
      <c r="Y13" s="121">
        <f>IF('Data Entry'!Y13="Yes",1,IF('Data Entry'!Y13="No",0,IF('Data Entry'!Y13="Not Possible","",2)))</f>
        <v>2</v>
      </c>
      <c r="Z13" s="121">
        <f>IF('Data Entry'!Z13="Yes",1,IF('Data Entry'!Z13="No",0,IF('Data Entry'!Z13="Not Possible","",2)))</f>
        <v>2</v>
      </c>
      <c r="AA13" s="121">
        <f>IF('Data Entry'!AA13="Yes",1,IF('Data Entry'!AA13="No",0,IF('Data Entry'!AA13="Not Possible","",2)))</f>
        <v>2</v>
      </c>
      <c r="AB13" s="121">
        <f>IF('Data Entry'!AB13="Yes",1,IF('Data Entry'!AB13="No",0,IF('Data Entry'!AB13="Not Possible","",2)))</f>
        <v>2</v>
      </c>
      <c r="AC13" s="121">
        <f>IF('Data Entry'!AC13="Yes",1,IF('Data Entry'!AC13="No",0,IF('Data Entry'!AC13="Not Possible","",2)))</f>
        <v>2</v>
      </c>
      <c r="AD13" s="121">
        <f>IF('Data Entry'!AD13="Yes",1,IF('Data Entry'!AD13="No",0,IF('Data Entry'!AD13="Not Possible","",2)))</f>
        <v>2</v>
      </c>
      <c r="AE13" s="121">
        <f>IF('Data Entry'!AE13="Yes",1,IF('Data Entry'!AE13="No",0,IF('Data Entry'!AE13="Not Possible","",2)))</f>
        <v>2</v>
      </c>
      <c r="AF13" s="121">
        <f>IF('Data Entry'!AF13="Yes",1,IF('Data Entry'!AF13="No",0,IF('Data Entry'!AF13="Not Possible","",2)))</f>
        <v>2</v>
      </c>
      <c r="AG13" s="121">
        <f>IF('Data Entry'!AG13="Yes",1,IF('Data Entry'!AG13="No",0,IF('Data Entry'!AG13="Not Possible","",2)))</f>
        <v>2</v>
      </c>
      <c r="AH13" s="121">
        <f>IF('Data Entry'!AH13="Yes",1,IF('Data Entry'!AH13="No",0,IF('Data Entry'!AH13="Not Possible","",2)))</f>
        <v>2</v>
      </c>
      <c r="AI13" s="121">
        <f>IF('Data Entry'!AI13="Yes",1,IF('Data Entry'!AI13="No",0,IF('Data Entry'!AI13="Not Possible","",2)))</f>
        <v>2</v>
      </c>
      <c r="AJ13" s="121">
        <f>IF('Data Entry'!AJ13="Yes",1,IF('Data Entry'!AJ13="No",0,IF('Data Entry'!AJ13="Not Possible","",2)))</f>
        <v>2</v>
      </c>
      <c r="AK13" s="121">
        <f>IF('Data Entry'!AK13="Yes",1,IF('Data Entry'!AK13="No",0,IF('Data Entry'!AK13="Not Possible","",2)))</f>
        <v>2</v>
      </c>
      <c r="AL13" s="121">
        <f>IF('Data Entry'!AL13="Yes",1,IF('Data Entry'!AL13="No",0,IF('Data Entry'!AL13="Not Possible","",2)))</f>
        <v>2</v>
      </c>
      <c r="AM13" s="121">
        <f>IF('Data Entry'!AM13="Yes",1,IF('Data Entry'!AM13="No",0,IF('Data Entry'!AM13="Not Possible","",2)))</f>
        <v>2</v>
      </c>
      <c r="AN13" s="121">
        <f>IF('Data Entry'!AN13="Yes",1,IF('Data Entry'!AN13="No",0,IF('Data Entry'!AN13="Not Possible","",2)))</f>
        <v>2</v>
      </c>
      <c r="AO13" s="121">
        <f>IF('Data Entry'!AO13="Yes",1,IF('Data Entry'!AO13="No",0,IF('Data Entry'!AO13="Not Possible","",2)))</f>
        <v>2</v>
      </c>
      <c r="AP13" s="121">
        <f>IF('Data Entry'!AP13="Yes",1,IF('Data Entry'!AP13="No",0,IF('Data Entry'!AP13="Not Possible","",2)))</f>
        <v>2</v>
      </c>
      <c r="AQ13" s="121">
        <f>IF('Data Entry'!AQ13="Yes",1,IF('Data Entry'!AQ13="No",0,IF('Data Entry'!AQ13="Not Possible","",2)))</f>
        <v>2</v>
      </c>
      <c r="AR13" s="121">
        <f>IF('Data Entry'!AR13="Yes",1,IF('Data Entry'!AR13="No",0,IF('Data Entry'!AR13="Not Possible","",2)))</f>
        <v>2</v>
      </c>
      <c r="AS13" s="121">
        <f>IF('Data Entry'!AS13="Yes",1,IF('Data Entry'!AS13="No",0,IF('Data Entry'!AS13="Not Possible","",2)))</f>
        <v>2</v>
      </c>
      <c r="AT13" s="121">
        <f>IF('Data Entry'!AT13="Yes",1,IF('Data Entry'!AT13="No",0,IF('Data Entry'!AT13="Not Possible","",2)))</f>
        <v>2</v>
      </c>
      <c r="AU13" s="121">
        <f>IF('Data Entry'!AU13="Yes",1,IF('Data Entry'!AU13="No",0,IF('Data Entry'!AU13="Not Possible","",2)))</f>
        <v>2</v>
      </c>
      <c r="AV13" s="121">
        <f>IF('Data Entry'!AV13="Yes",1,IF('Data Entry'!AV13="No",0,IF('Data Entry'!AV13="Not Possible","",2)))</f>
        <v>2</v>
      </c>
      <c r="AW13" s="121">
        <f>IF('Data Entry'!AW13="Yes",1,IF('Data Entry'!AW13="No",0,IF('Data Entry'!AW13="Not Possible","",2)))</f>
        <v>2</v>
      </c>
      <c r="AX13" s="121">
        <f>IF('Data Entry'!AX13="Yes",1,IF('Data Entry'!AX13="No",0,IF('Data Entry'!AX13="Not Possible","",2)))</f>
        <v>2</v>
      </c>
      <c r="AY13" s="121">
        <f>IF('Data Entry'!AY13="Yes",1,IF('Data Entry'!AY13="No",0,IF('Data Entry'!AY13="Not Possible","",2)))</f>
        <v>2</v>
      </c>
      <c r="AZ13" s="121">
        <f>IF('Data Entry'!AZ13="Yes",1,IF('Data Entry'!AZ13="No",0,IF('Data Entry'!AZ13="Not Possible","",2)))</f>
        <v>2</v>
      </c>
      <c r="BA13" s="121">
        <f>IF('Data Entry'!BA13="Yes",1,IF('Data Entry'!BA13="No",0,IF('Data Entry'!BA13="Not Possible","",2)))</f>
        <v>2</v>
      </c>
      <c r="BB13" s="121">
        <f>IF('Data Entry'!BB13="Yes",1,IF('Data Entry'!BB13="No",0,IF('Data Entry'!BB13="Not Possible","",2)))</f>
        <v>2</v>
      </c>
      <c r="BC13" s="121">
        <f>IF('Data Entry'!BC13="Yes",1,IF('Data Entry'!BC13="No",0,IF('Data Entry'!BC13="Not Possible","",2)))</f>
        <v>2</v>
      </c>
      <c r="BD13" s="121">
        <f>IF('Data Entry'!BD13="Yes",1,IF('Data Entry'!BD13="No",0,IF('Data Entry'!BD13="Not Possible","",2)))</f>
        <v>2</v>
      </c>
      <c r="BE13" s="121">
        <f>IF('Data Entry'!BE13="Yes",1,IF('Data Entry'!BE13="No",0,IF('Data Entry'!BE13="Not Possible","",2)))</f>
        <v>2</v>
      </c>
      <c r="BF13" s="121">
        <f>IF('Data Entry'!BF13="Yes",1,IF('Data Entry'!BF13="No",0,IF('Data Entry'!BF13="Not Possible","",2)))</f>
        <v>2</v>
      </c>
      <c r="BG13" s="121">
        <f>IF('Data Entry'!BG13="Yes",1,IF('Data Entry'!BG13="No",0,IF('Data Entry'!BG13="Not Possible","",2)))</f>
        <v>2</v>
      </c>
      <c r="BH13" s="121">
        <f>IF('Data Entry'!BH13="Yes",1,IF('Data Entry'!BH13="No",0,IF('Data Entry'!BH13="Not Possible","",2)))</f>
        <v>2</v>
      </c>
      <c r="BI13" s="121">
        <f>IF('Data Entry'!BI13="Yes",1,IF('Data Entry'!BI13="No",0,IF('Data Entry'!BI13="Not Possible","",2)))</f>
        <v>2</v>
      </c>
      <c r="BJ13" s="121">
        <f>IF('Data Entry'!BJ13="Yes",1,IF('Data Entry'!BJ13="No",0,IF('Data Entry'!BJ13="Not Possible","",2)))</f>
        <v>2</v>
      </c>
      <c r="BK13" s="121">
        <f>IF('Data Entry'!BK13="Yes",1,IF('Data Entry'!BK13="No",0,IF('Data Entry'!BK13="Not Possible","",2)))</f>
        <v>2</v>
      </c>
      <c r="BL13" s="121">
        <f>IF('Data Entry'!BL13="Yes",1,IF('Data Entry'!BL13="No",0,IF('Data Entry'!BL13="Not Possible","",2)))</f>
        <v>2</v>
      </c>
      <c r="BM13" s="121">
        <f>IF('Data Entry'!BM13="Yes",1,IF('Data Entry'!BM13="No",0,IF('Data Entry'!BM13="Not Possible","",2)))</f>
        <v>2</v>
      </c>
      <c r="BN13" s="121">
        <f>IF('Data Entry'!BN13="Yes",1,IF('Data Entry'!BN13="No",0,IF('Data Entry'!BN13="Not Possible","",2)))</f>
        <v>2</v>
      </c>
      <c r="BO13" s="121">
        <f>IF('Data Entry'!BO13="Yes",1,IF('Data Entry'!BO13="No",0,IF('Data Entry'!BO13="Not Possible","",2)))</f>
        <v>2</v>
      </c>
      <c r="BP13" s="121">
        <f>IF('Data Entry'!BP13="Yes",1,IF('Data Entry'!BP13="No",0,IF('Data Entry'!BP13="Not Possible","",2)))</f>
        <v>2</v>
      </c>
      <c r="BQ13" s="121">
        <f>IF('Data Entry'!BQ13="Yes",1,IF('Data Entry'!BQ13="No",0,IF('Data Entry'!BQ13="Not Possible","",2)))</f>
        <v>2</v>
      </c>
      <c r="BR13" s="121">
        <f>IF('Data Entry'!BR13="Yes",1,IF('Data Entry'!BR13="No",0,IF('Data Entry'!BR13="Not Possible","",2)))</f>
        <v>2</v>
      </c>
      <c r="BS13" s="121">
        <f>IF('Data Entry'!BS13="Yes",1,IF('Data Entry'!BS13="No",0,IF('Data Entry'!BS13="Not Possible","",2)))</f>
        <v>2</v>
      </c>
      <c r="BT13" s="121">
        <f>IF('Data Entry'!BT13="Yes",1,IF('Data Entry'!BT13="No",0,IF('Data Entry'!BT13="Not Possible","",2)))</f>
        <v>2</v>
      </c>
      <c r="BU13" s="121">
        <f>IF('Data Entry'!BU13="Yes",1,IF('Data Entry'!BU13="No",0,IF('Data Entry'!BU13="Not Possible","",2)))</f>
        <v>2</v>
      </c>
      <c r="BV13" s="121">
        <f>IF('Data Entry'!BV13="Yes",1,IF('Data Entry'!BV13="No",0,IF('Data Entry'!BV13="Not Possible","",2)))</f>
        <v>2</v>
      </c>
      <c r="BW13" s="121">
        <f>IF('Data Entry'!BW13="Yes",1,IF('Data Entry'!BW13="No",0,IF('Data Entry'!BW13="Not Possible","",2)))</f>
        <v>2</v>
      </c>
      <c r="BX13" s="121">
        <f>IF('Data Entry'!BX13="Yes",1,IF('Data Entry'!BX13="No",0,IF('Data Entry'!BX13="Not Possible","",2)))</f>
        <v>2</v>
      </c>
      <c r="BY13" s="121">
        <f>IF('Data Entry'!BY13="Yes",1,IF('Data Entry'!BY13="No",0,IF('Data Entry'!BY13="Not Possible","",2)))</f>
        <v>2</v>
      </c>
      <c r="BZ13" s="121">
        <f>IF('Data Entry'!BZ13="Yes",1,IF('Data Entry'!BZ13="No",0,IF('Data Entry'!BZ13="Not Possible","",2)))</f>
        <v>2</v>
      </c>
      <c r="CA13" s="121">
        <f>IF('Data Entry'!CA13="Yes",1,IF('Data Entry'!CA13="No",0,IF('Data Entry'!CA13="Not Possible","",2)))</f>
        <v>2</v>
      </c>
      <c r="CB13" s="121">
        <f>IF('Data Entry'!CB13="Yes",1,IF('Data Entry'!CB13="No",0,IF('Data Entry'!CB13="Not Possible","",2)))</f>
        <v>2</v>
      </c>
      <c r="CC13" s="121">
        <f>IF('Data Entry'!CC13="Yes",1,IF('Data Entry'!CC13="No",0,IF('Data Entry'!CC13="Not Possible","",2)))</f>
        <v>2</v>
      </c>
      <c r="CD13" s="121">
        <f>IF('Data Entry'!CD13="Yes",1,IF('Data Entry'!CD13="No",0,IF('Data Entry'!CD13="Not Possible","",2)))</f>
        <v>2</v>
      </c>
      <c r="CE13" s="121">
        <f>IF('Data Entry'!CE13="Yes",1,IF('Data Entry'!CE13="No",0,IF('Data Entry'!CE13="Not Possible","",2)))</f>
        <v>2</v>
      </c>
      <c r="CF13" s="121">
        <f>IF('Data Entry'!CF13="Yes",1,IF('Data Entry'!CF13="No",0,IF('Data Entry'!CF13="Not Possible","",2)))</f>
        <v>2</v>
      </c>
      <c r="CG13" s="121">
        <f>IF('Data Entry'!CG13="Yes",1,IF('Data Entry'!CG13="No",0,IF('Data Entry'!CG13="Not Possible","",2)))</f>
        <v>2</v>
      </c>
      <c r="CH13" s="121">
        <f>IF('Data Entry'!CH13="Yes",1,IF('Data Entry'!CH13="No",0,IF('Data Entry'!CH13="Not Possible","",2)))</f>
        <v>2</v>
      </c>
      <c r="CI13" s="121">
        <f>IF('Data Entry'!CI13="Yes",1,IF('Data Entry'!CI13="No",0,IF('Data Entry'!CI13="Not Possible","",2)))</f>
        <v>2</v>
      </c>
      <c r="CJ13" s="121">
        <f>IF('Data Entry'!CJ13="Yes",1,IF('Data Entry'!CJ13="No",0,IF('Data Entry'!CJ13="Not Possible","",2)))</f>
        <v>2</v>
      </c>
      <c r="CK13" s="121">
        <f>IF('Data Entry'!CK13="Yes",1,IF('Data Entry'!CK13="No",0,IF('Data Entry'!CK13="Not Possible","",2)))</f>
        <v>2</v>
      </c>
      <c r="CL13" s="121">
        <f>IF('Data Entry'!CL13="Yes",1,IF('Data Entry'!CL13="No",0,IF('Data Entry'!CL13="Not Possible","",2)))</f>
        <v>2</v>
      </c>
      <c r="CM13" s="121">
        <f>IF('Data Entry'!CM13="Yes",1,IF('Data Entry'!CM13="No",0,IF('Data Entry'!CM13="Not Possible","",2)))</f>
        <v>2</v>
      </c>
      <c r="CN13" s="121">
        <f>IF('Data Entry'!CN13="Yes",1,IF('Data Entry'!CN13="No",0,IF('Data Entry'!CN13="Not Possible","",2)))</f>
        <v>2</v>
      </c>
      <c r="CO13" s="121">
        <f>IF('Data Entry'!CO13="Yes",1,IF('Data Entry'!CO13="No",0,IF('Data Entry'!CO13="Not Possible","",2)))</f>
        <v>2</v>
      </c>
      <c r="CP13" s="121">
        <f>IF('Data Entry'!CP13="Yes",1,IF('Data Entry'!CP13="No",0,IF('Data Entry'!CP13="Not Possible","",2)))</f>
        <v>2</v>
      </c>
      <c r="CQ13" s="121">
        <f>IF('Data Entry'!CQ13="Yes",1,IF('Data Entry'!CQ13="No",0,IF('Data Entry'!CQ13="Not Possible","",2)))</f>
        <v>2</v>
      </c>
      <c r="CR13" s="121">
        <f>IF('Data Entry'!CR13="Yes",1,IF('Data Entry'!CR13="No",0,IF('Data Entry'!CR13="Not Possible","",2)))</f>
        <v>2</v>
      </c>
      <c r="CS13" s="121">
        <f>IF('Data Entry'!CS13="Yes",1,IF('Data Entry'!CS13="No",0,IF('Data Entry'!CS13="Not Possible","",2)))</f>
        <v>2</v>
      </c>
      <c r="CT13" s="121">
        <f>IF('Data Entry'!CT13="Yes",1,IF('Data Entry'!CT13="No",0,IF('Data Entry'!CT13="Not Possible","",2)))</f>
        <v>2</v>
      </c>
      <c r="CU13" s="121">
        <f>IF('Data Entry'!CU13="Yes",1,IF('Data Entry'!CU13="No",0,IF('Data Entry'!CU13="Not Possible","",2)))</f>
        <v>2</v>
      </c>
      <c r="CV13" s="121">
        <f>IF('Data Entry'!CV13="Yes",1,IF('Data Entry'!CV13="No",0,IF('Data Entry'!CV13="Not Possible","",2)))</f>
        <v>2</v>
      </c>
      <c r="CW13" s="121">
        <f>IF('Data Entry'!CW13="Yes",1,IF('Data Entry'!CW13="No",0,IF('Data Entry'!CW13="Not Possible","",2)))</f>
        <v>2</v>
      </c>
      <c r="CX13" s="121">
        <f>IF('Data Entry'!CX13="Yes",1,IF('Data Entry'!CX13="No",0,IF('Data Entry'!CX13="Not Possible","",2)))</f>
        <v>2</v>
      </c>
      <c r="CY13" s="121">
        <f>IF('Data Entry'!CY13="Yes",1,IF('Data Entry'!CY13="No",0,IF('Data Entry'!CY13="Not Possible","",2)))</f>
        <v>2</v>
      </c>
      <c r="CZ13" s="121">
        <f>IF('Data Entry'!CZ13="Yes",1,IF('Data Entry'!CZ13="No",0,IF('Data Entry'!CZ13="Not Possible","",2)))</f>
        <v>2</v>
      </c>
      <c r="DA13" s="121">
        <f>IF('Data Entry'!DA13="Yes",1,IF('Data Entry'!DA13="No",0,IF('Data Entry'!DA13="Not Possible","",2)))</f>
        <v>2</v>
      </c>
      <c r="DB13" s="121">
        <f>IF('Data Entry'!DB13="Yes",1,IF('Data Entry'!DB13="No",0,IF('Data Entry'!DB13="Not Possible","",2)))</f>
        <v>2</v>
      </c>
      <c r="DC13" s="121">
        <f>IF('Data Entry'!DC13="Yes",1,IF('Data Entry'!DC13="No",0,IF('Data Entry'!DC13="Not Possible","",2)))</f>
        <v>2</v>
      </c>
      <c r="DD13" s="121">
        <f>IF('Data Entry'!DD13="Yes",1,IF('Data Entry'!DD13="No",0,IF('Data Entry'!DD13="Not Possible","",2)))</f>
        <v>2</v>
      </c>
      <c r="DE13" s="121">
        <f>IF('Data Entry'!DE13="Yes",1,IF('Data Entry'!DE13="No",0,IF('Data Entry'!DE13="Not Possible","",2)))</f>
        <v>2</v>
      </c>
      <c r="DF13" s="121">
        <f>IF('Data Entry'!DF13="Yes",1,IF('Data Entry'!DF13="No",0,IF('Data Entry'!DF13="Not Possible","",2)))</f>
        <v>2</v>
      </c>
      <c r="DG13" s="121">
        <f>IF('Data Entry'!DG13="Yes",1,IF('Data Entry'!DG13="No",0,IF('Data Entry'!DG13="Not Possible","",2)))</f>
        <v>2</v>
      </c>
      <c r="DH13" s="121">
        <f>IF('Data Entry'!DH13="Yes",1,IF('Data Entry'!DH13="No",0,IF('Data Entry'!DH13="Not Possible","",2)))</f>
        <v>2</v>
      </c>
      <c r="DI13" s="121">
        <f>IF('Data Entry'!DI13="Yes",1,IF('Data Entry'!DI13="No",0,IF('Data Entry'!DI13="Not Possible","",2)))</f>
        <v>2</v>
      </c>
      <c r="DJ13" s="121">
        <f>IF('Data Entry'!DJ13="Yes",1,IF('Data Entry'!DJ13="No",0,IF('Data Entry'!DJ13="Not Possible","",2)))</f>
        <v>2</v>
      </c>
      <c r="DK13" s="121">
        <f>IF('Data Entry'!DK13="Yes",1,IF('Data Entry'!DK13="No",0,IF('Data Entry'!DK13="Not Possible","",2)))</f>
        <v>2</v>
      </c>
      <c r="DL13" s="121">
        <f>IF('Data Entry'!DL13="Yes",1,IF('Data Entry'!DL13="No",0,IF('Data Entry'!DL13="Not Possible","",2)))</f>
        <v>2</v>
      </c>
      <c r="DM13" s="121">
        <f>IF('Data Entry'!DM13="Yes",1,IF('Data Entry'!DM13="No",0,IF('Data Entry'!DM13="Not Possible","",2)))</f>
        <v>2</v>
      </c>
      <c r="DN13" s="121">
        <f>IF('Data Entry'!DN13="Yes",1,IF('Data Entry'!DN13="No",0,IF('Data Entry'!DN13="Not Possible","",2)))</f>
        <v>2</v>
      </c>
      <c r="DO13" s="121">
        <f>IF('Data Entry'!DO13="Yes",1,IF('Data Entry'!DO13="No",0,IF('Data Entry'!DO13="Not Possible","",2)))</f>
        <v>2</v>
      </c>
      <c r="DP13" s="121">
        <f>IF('Data Entry'!DP13="Yes",1,IF('Data Entry'!DP13="No",0,IF('Data Entry'!DP13="Not Possible","",2)))</f>
        <v>2</v>
      </c>
      <c r="DQ13" s="121">
        <f>IF('Data Entry'!DQ13="Yes",1,IF('Data Entry'!DQ13="No",0,IF('Data Entry'!DQ13="Not Possible","",2)))</f>
        <v>2</v>
      </c>
      <c r="DR13" s="121">
        <f>IF('Data Entry'!DR13="Yes",1,IF('Data Entry'!DR13="No",0,IF('Data Entry'!DR13="Not Possible","",2)))</f>
        <v>2</v>
      </c>
      <c r="DS13" s="121">
        <f>IF('Data Entry'!DS13="Yes",1,IF('Data Entry'!DS13="No",0,IF('Data Entry'!DS13="Not Possible","",2)))</f>
        <v>2</v>
      </c>
      <c r="DT13" s="121">
        <f>IF('Data Entry'!DT13="Yes",1,IF('Data Entry'!DT13="No",0,IF('Data Entry'!DT13="Not Possible","",2)))</f>
        <v>2</v>
      </c>
    </row>
    <row r="14" spans="1:162" ht="16" customHeight="1">
      <c r="A14" s="120" t="s">
        <v>19</v>
      </c>
      <c r="E14" s="121">
        <f>IF('Data Entry'!E14="Yes",1,IF('Data Entry'!E14="No",0,IF('Data Entry'!E14="Not Possible","",2)))</f>
        <v>2</v>
      </c>
      <c r="F14" s="121">
        <f>IF('Data Entry'!F14="Yes",1,IF('Data Entry'!F14="No",0,IF('Data Entry'!F14="Not Possible","",2)))</f>
        <v>2</v>
      </c>
      <c r="G14" s="121">
        <f>IF('Data Entry'!G14="Yes",1,IF('Data Entry'!G14="No",0,IF('Data Entry'!G14="Not Possible","",2)))</f>
        <v>2</v>
      </c>
      <c r="H14" s="121">
        <f>IF('Data Entry'!H14="Yes",1,IF('Data Entry'!H14="No",0,IF('Data Entry'!H14="Not Possible","",2)))</f>
        <v>2</v>
      </c>
      <c r="I14" s="121">
        <f>IF('Data Entry'!I14="Yes",1,IF('Data Entry'!I14="No",0,IF('Data Entry'!I14="Not Possible","",2)))</f>
        <v>2</v>
      </c>
      <c r="J14" s="121">
        <f>IF('Data Entry'!J14="Yes",1,IF('Data Entry'!J14="No",0,IF('Data Entry'!J14="Not Possible","",2)))</f>
        <v>2</v>
      </c>
      <c r="K14" s="121">
        <f>IF('Data Entry'!K14="Yes",1,IF('Data Entry'!K14="No",0,IF('Data Entry'!K14="Not Possible","",2)))</f>
        <v>2</v>
      </c>
      <c r="L14" s="121">
        <f>IF('Data Entry'!L14="Yes",1,IF('Data Entry'!L14="No",0,IF('Data Entry'!L14="Not Possible","",2)))</f>
        <v>2</v>
      </c>
      <c r="M14" s="121">
        <f>IF('Data Entry'!M14="Yes",1,IF('Data Entry'!M14="No",0,IF('Data Entry'!M14="Not Possible","",2)))</f>
        <v>2</v>
      </c>
      <c r="N14" s="121">
        <f>IF('Data Entry'!N14="Yes",1,IF('Data Entry'!N14="No",0,IF('Data Entry'!N14="Not Possible","",2)))</f>
        <v>2</v>
      </c>
      <c r="O14" s="121">
        <f>IF('Data Entry'!O14="Yes",1,IF('Data Entry'!O14="No",0,IF('Data Entry'!O14="Not Possible","",2)))</f>
        <v>2</v>
      </c>
      <c r="P14" s="121">
        <f>IF('Data Entry'!P14="Yes",1,IF('Data Entry'!P14="No",0,IF('Data Entry'!P14="Not Possible","",2)))</f>
        <v>2</v>
      </c>
      <c r="Q14" s="121">
        <f>IF('Data Entry'!Q14="Yes",1,IF('Data Entry'!Q14="No",0,IF('Data Entry'!Q14="Not Possible","",2)))</f>
        <v>2</v>
      </c>
      <c r="R14" s="121">
        <f>IF('Data Entry'!R14="Yes",1,IF('Data Entry'!R14="No",0,IF('Data Entry'!R14="Not Possible","",2)))</f>
        <v>2</v>
      </c>
      <c r="S14" s="121">
        <f>IF('Data Entry'!S14="Yes",1,IF('Data Entry'!S14="No",0,IF('Data Entry'!S14="Not Possible","",2)))</f>
        <v>2</v>
      </c>
      <c r="T14" s="121">
        <f>IF('Data Entry'!T14="Yes",1,IF('Data Entry'!T14="No",0,IF('Data Entry'!T14="Not Possible","",2)))</f>
        <v>2</v>
      </c>
      <c r="U14" s="121">
        <f>IF('Data Entry'!U14="Yes",1,IF('Data Entry'!U14="No",0,IF('Data Entry'!U14="Not Possible","",2)))</f>
        <v>2</v>
      </c>
      <c r="V14" s="121">
        <f>IF('Data Entry'!V14="Yes",1,IF('Data Entry'!V14="No",0,IF('Data Entry'!V14="Not Possible","",2)))</f>
        <v>2</v>
      </c>
      <c r="W14" s="121">
        <f>IF('Data Entry'!W14="Yes",1,IF('Data Entry'!W14="No",0,IF('Data Entry'!W14="Not Possible","",2)))</f>
        <v>2</v>
      </c>
      <c r="X14" s="121">
        <f>IF('Data Entry'!X14="Yes",1,IF('Data Entry'!X14="No",0,IF('Data Entry'!X14="Not Possible","",2)))</f>
        <v>2</v>
      </c>
      <c r="Y14" s="121">
        <f>IF('Data Entry'!Y14="Yes",1,IF('Data Entry'!Y14="No",0,IF('Data Entry'!Y14="Not Possible","",2)))</f>
        <v>2</v>
      </c>
      <c r="Z14" s="121">
        <f>IF('Data Entry'!Z14="Yes",1,IF('Data Entry'!Z14="No",0,IF('Data Entry'!Z14="Not Possible","",2)))</f>
        <v>2</v>
      </c>
      <c r="AA14" s="121">
        <f>IF('Data Entry'!AA14="Yes",1,IF('Data Entry'!AA14="No",0,IF('Data Entry'!AA14="Not Possible","",2)))</f>
        <v>2</v>
      </c>
      <c r="AB14" s="121">
        <f>IF('Data Entry'!AB14="Yes",1,IF('Data Entry'!AB14="No",0,IF('Data Entry'!AB14="Not Possible","",2)))</f>
        <v>2</v>
      </c>
      <c r="AC14" s="121">
        <f>IF('Data Entry'!AC14="Yes",1,IF('Data Entry'!AC14="No",0,IF('Data Entry'!AC14="Not Possible","",2)))</f>
        <v>2</v>
      </c>
      <c r="AD14" s="121">
        <f>IF('Data Entry'!AD14="Yes",1,IF('Data Entry'!AD14="No",0,IF('Data Entry'!AD14="Not Possible","",2)))</f>
        <v>2</v>
      </c>
      <c r="AE14" s="121">
        <f>IF('Data Entry'!AE14="Yes",1,IF('Data Entry'!AE14="No",0,IF('Data Entry'!AE14="Not Possible","",2)))</f>
        <v>2</v>
      </c>
      <c r="AF14" s="121">
        <f>IF('Data Entry'!AF14="Yes",1,IF('Data Entry'!AF14="No",0,IF('Data Entry'!AF14="Not Possible","",2)))</f>
        <v>2</v>
      </c>
      <c r="AG14" s="121">
        <f>IF('Data Entry'!AG14="Yes",1,IF('Data Entry'!AG14="No",0,IF('Data Entry'!AG14="Not Possible","",2)))</f>
        <v>2</v>
      </c>
      <c r="AH14" s="121">
        <f>IF('Data Entry'!AH14="Yes",1,IF('Data Entry'!AH14="No",0,IF('Data Entry'!AH14="Not Possible","",2)))</f>
        <v>2</v>
      </c>
      <c r="AI14" s="121">
        <f>IF('Data Entry'!AI14="Yes",1,IF('Data Entry'!AI14="No",0,IF('Data Entry'!AI14="Not Possible","",2)))</f>
        <v>2</v>
      </c>
      <c r="AJ14" s="121">
        <f>IF('Data Entry'!AJ14="Yes",1,IF('Data Entry'!AJ14="No",0,IF('Data Entry'!AJ14="Not Possible","",2)))</f>
        <v>2</v>
      </c>
      <c r="AK14" s="121">
        <f>IF('Data Entry'!AK14="Yes",1,IF('Data Entry'!AK14="No",0,IF('Data Entry'!AK14="Not Possible","",2)))</f>
        <v>2</v>
      </c>
      <c r="AL14" s="121">
        <f>IF('Data Entry'!AL14="Yes",1,IF('Data Entry'!AL14="No",0,IF('Data Entry'!AL14="Not Possible","",2)))</f>
        <v>2</v>
      </c>
      <c r="AM14" s="121">
        <f>IF('Data Entry'!AM14="Yes",1,IF('Data Entry'!AM14="No",0,IF('Data Entry'!AM14="Not Possible","",2)))</f>
        <v>2</v>
      </c>
      <c r="AN14" s="121">
        <f>IF('Data Entry'!AN14="Yes",1,IF('Data Entry'!AN14="No",0,IF('Data Entry'!AN14="Not Possible","",2)))</f>
        <v>2</v>
      </c>
      <c r="AO14" s="121">
        <f>IF('Data Entry'!AO14="Yes",1,IF('Data Entry'!AO14="No",0,IF('Data Entry'!AO14="Not Possible","",2)))</f>
        <v>2</v>
      </c>
      <c r="AP14" s="121">
        <f>IF('Data Entry'!AP14="Yes",1,IF('Data Entry'!AP14="No",0,IF('Data Entry'!AP14="Not Possible","",2)))</f>
        <v>2</v>
      </c>
      <c r="AQ14" s="121">
        <f>IF('Data Entry'!AQ14="Yes",1,IF('Data Entry'!AQ14="No",0,IF('Data Entry'!AQ14="Not Possible","",2)))</f>
        <v>2</v>
      </c>
      <c r="AR14" s="121">
        <f>IF('Data Entry'!AR14="Yes",1,IF('Data Entry'!AR14="No",0,IF('Data Entry'!AR14="Not Possible","",2)))</f>
        <v>2</v>
      </c>
      <c r="AS14" s="121">
        <f>IF('Data Entry'!AS14="Yes",1,IF('Data Entry'!AS14="No",0,IF('Data Entry'!AS14="Not Possible","",2)))</f>
        <v>2</v>
      </c>
      <c r="AT14" s="121">
        <f>IF('Data Entry'!AT14="Yes",1,IF('Data Entry'!AT14="No",0,IF('Data Entry'!AT14="Not Possible","",2)))</f>
        <v>2</v>
      </c>
      <c r="AU14" s="121">
        <f>IF('Data Entry'!AU14="Yes",1,IF('Data Entry'!AU14="No",0,IF('Data Entry'!AU14="Not Possible","",2)))</f>
        <v>2</v>
      </c>
      <c r="AV14" s="121">
        <f>IF('Data Entry'!AV14="Yes",1,IF('Data Entry'!AV14="No",0,IF('Data Entry'!AV14="Not Possible","",2)))</f>
        <v>2</v>
      </c>
      <c r="AW14" s="121">
        <f>IF('Data Entry'!AW14="Yes",1,IF('Data Entry'!AW14="No",0,IF('Data Entry'!AW14="Not Possible","",2)))</f>
        <v>2</v>
      </c>
      <c r="AX14" s="121">
        <f>IF('Data Entry'!AX14="Yes",1,IF('Data Entry'!AX14="No",0,IF('Data Entry'!AX14="Not Possible","",2)))</f>
        <v>2</v>
      </c>
      <c r="AY14" s="121">
        <f>IF('Data Entry'!AY14="Yes",1,IF('Data Entry'!AY14="No",0,IF('Data Entry'!AY14="Not Possible","",2)))</f>
        <v>2</v>
      </c>
      <c r="AZ14" s="121">
        <f>IF('Data Entry'!AZ14="Yes",1,IF('Data Entry'!AZ14="No",0,IF('Data Entry'!AZ14="Not Possible","",2)))</f>
        <v>2</v>
      </c>
      <c r="BA14" s="121">
        <f>IF('Data Entry'!BA14="Yes",1,IF('Data Entry'!BA14="No",0,IF('Data Entry'!BA14="Not Possible","",2)))</f>
        <v>2</v>
      </c>
      <c r="BB14" s="121">
        <f>IF('Data Entry'!BB14="Yes",1,IF('Data Entry'!BB14="No",0,IF('Data Entry'!BB14="Not Possible","",2)))</f>
        <v>2</v>
      </c>
      <c r="BC14" s="121">
        <f>IF('Data Entry'!BC14="Yes",1,IF('Data Entry'!BC14="No",0,IF('Data Entry'!BC14="Not Possible","",2)))</f>
        <v>2</v>
      </c>
      <c r="BD14" s="121">
        <f>IF('Data Entry'!BD14="Yes",1,IF('Data Entry'!BD14="No",0,IF('Data Entry'!BD14="Not Possible","",2)))</f>
        <v>2</v>
      </c>
      <c r="BE14" s="121">
        <f>IF('Data Entry'!BE14="Yes",1,IF('Data Entry'!BE14="No",0,IF('Data Entry'!BE14="Not Possible","",2)))</f>
        <v>2</v>
      </c>
      <c r="BF14" s="121">
        <f>IF('Data Entry'!BF14="Yes",1,IF('Data Entry'!BF14="No",0,IF('Data Entry'!BF14="Not Possible","",2)))</f>
        <v>2</v>
      </c>
      <c r="BG14" s="121">
        <f>IF('Data Entry'!BG14="Yes",1,IF('Data Entry'!BG14="No",0,IF('Data Entry'!BG14="Not Possible","",2)))</f>
        <v>2</v>
      </c>
      <c r="BH14" s="121">
        <f>IF('Data Entry'!BH14="Yes",1,IF('Data Entry'!BH14="No",0,IF('Data Entry'!BH14="Not Possible","",2)))</f>
        <v>2</v>
      </c>
      <c r="BI14" s="121">
        <f>IF('Data Entry'!BI14="Yes",1,IF('Data Entry'!BI14="No",0,IF('Data Entry'!BI14="Not Possible","",2)))</f>
        <v>2</v>
      </c>
      <c r="BJ14" s="121">
        <f>IF('Data Entry'!BJ14="Yes",1,IF('Data Entry'!BJ14="No",0,IF('Data Entry'!BJ14="Not Possible","",2)))</f>
        <v>2</v>
      </c>
      <c r="BK14" s="121">
        <f>IF('Data Entry'!BK14="Yes",1,IF('Data Entry'!BK14="No",0,IF('Data Entry'!BK14="Not Possible","",2)))</f>
        <v>2</v>
      </c>
      <c r="BL14" s="121">
        <f>IF('Data Entry'!BL14="Yes",1,IF('Data Entry'!BL14="No",0,IF('Data Entry'!BL14="Not Possible","",2)))</f>
        <v>2</v>
      </c>
      <c r="BM14" s="121">
        <f>IF('Data Entry'!BM14="Yes",1,IF('Data Entry'!BM14="No",0,IF('Data Entry'!BM14="Not Possible","",2)))</f>
        <v>2</v>
      </c>
      <c r="BN14" s="121">
        <f>IF('Data Entry'!BN14="Yes",1,IF('Data Entry'!BN14="No",0,IF('Data Entry'!BN14="Not Possible","",2)))</f>
        <v>2</v>
      </c>
      <c r="BO14" s="121">
        <f>IF('Data Entry'!BO14="Yes",1,IF('Data Entry'!BO14="No",0,IF('Data Entry'!BO14="Not Possible","",2)))</f>
        <v>2</v>
      </c>
      <c r="BP14" s="121">
        <f>IF('Data Entry'!BP14="Yes",1,IF('Data Entry'!BP14="No",0,IF('Data Entry'!BP14="Not Possible","",2)))</f>
        <v>2</v>
      </c>
      <c r="BQ14" s="121">
        <f>IF('Data Entry'!BQ14="Yes",1,IF('Data Entry'!BQ14="No",0,IF('Data Entry'!BQ14="Not Possible","",2)))</f>
        <v>2</v>
      </c>
      <c r="BR14" s="121">
        <f>IF('Data Entry'!BR14="Yes",1,IF('Data Entry'!BR14="No",0,IF('Data Entry'!BR14="Not Possible","",2)))</f>
        <v>2</v>
      </c>
      <c r="BS14" s="121">
        <f>IF('Data Entry'!BS14="Yes",1,IF('Data Entry'!BS14="No",0,IF('Data Entry'!BS14="Not Possible","",2)))</f>
        <v>2</v>
      </c>
      <c r="BT14" s="121">
        <f>IF('Data Entry'!BT14="Yes",1,IF('Data Entry'!BT14="No",0,IF('Data Entry'!BT14="Not Possible","",2)))</f>
        <v>2</v>
      </c>
      <c r="BU14" s="121">
        <f>IF('Data Entry'!BU14="Yes",1,IF('Data Entry'!BU14="No",0,IF('Data Entry'!BU14="Not Possible","",2)))</f>
        <v>2</v>
      </c>
      <c r="BV14" s="121">
        <f>IF('Data Entry'!BV14="Yes",1,IF('Data Entry'!BV14="No",0,IF('Data Entry'!BV14="Not Possible","",2)))</f>
        <v>2</v>
      </c>
      <c r="BW14" s="121">
        <f>IF('Data Entry'!BW14="Yes",1,IF('Data Entry'!BW14="No",0,IF('Data Entry'!BW14="Not Possible","",2)))</f>
        <v>2</v>
      </c>
      <c r="BX14" s="121">
        <f>IF('Data Entry'!BX14="Yes",1,IF('Data Entry'!BX14="No",0,IF('Data Entry'!BX14="Not Possible","",2)))</f>
        <v>2</v>
      </c>
      <c r="BY14" s="121">
        <f>IF('Data Entry'!BY14="Yes",1,IF('Data Entry'!BY14="No",0,IF('Data Entry'!BY14="Not Possible","",2)))</f>
        <v>2</v>
      </c>
      <c r="BZ14" s="121">
        <f>IF('Data Entry'!BZ14="Yes",1,IF('Data Entry'!BZ14="No",0,IF('Data Entry'!BZ14="Not Possible","",2)))</f>
        <v>2</v>
      </c>
      <c r="CA14" s="121">
        <f>IF('Data Entry'!CA14="Yes",1,IF('Data Entry'!CA14="No",0,IF('Data Entry'!CA14="Not Possible","",2)))</f>
        <v>2</v>
      </c>
      <c r="CB14" s="121">
        <f>IF('Data Entry'!CB14="Yes",1,IF('Data Entry'!CB14="No",0,IF('Data Entry'!CB14="Not Possible","",2)))</f>
        <v>2</v>
      </c>
      <c r="CC14" s="121">
        <f>IF('Data Entry'!CC14="Yes",1,IF('Data Entry'!CC14="No",0,IF('Data Entry'!CC14="Not Possible","",2)))</f>
        <v>2</v>
      </c>
      <c r="CD14" s="121">
        <f>IF('Data Entry'!CD14="Yes",1,IF('Data Entry'!CD14="No",0,IF('Data Entry'!CD14="Not Possible","",2)))</f>
        <v>2</v>
      </c>
      <c r="CE14" s="121">
        <f>IF('Data Entry'!CE14="Yes",1,IF('Data Entry'!CE14="No",0,IF('Data Entry'!CE14="Not Possible","",2)))</f>
        <v>2</v>
      </c>
      <c r="CF14" s="121">
        <f>IF('Data Entry'!CF14="Yes",1,IF('Data Entry'!CF14="No",0,IF('Data Entry'!CF14="Not Possible","",2)))</f>
        <v>2</v>
      </c>
      <c r="CG14" s="121">
        <f>IF('Data Entry'!CG14="Yes",1,IF('Data Entry'!CG14="No",0,IF('Data Entry'!CG14="Not Possible","",2)))</f>
        <v>2</v>
      </c>
      <c r="CH14" s="121">
        <f>IF('Data Entry'!CH14="Yes",1,IF('Data Entry'!CH14="No",0,IF('Data Entry'!CH14="Not Possible","",2)))</f>
        <v>2</v>
      </c>
      <c r="CI14" s="121">
        <f>IF('Data Entry'!CI14="Yes",1,IF('Data Entry'!CI14="No",0,IF('Data Entry'!CI14="Not Possible","",2)))</f>
        <v>2</v>
      </c>
      <c r="CJ14" s="121">
        <f>IF('Data Entry'!CJ14="Yes",1,IF('Data Entry'!CJ14="No",0,IF('Data Entry'!CJ14="Not Possible","",2)))</f>
        <v>2</v>
      </c>
      <c r="CK14" s="121">
        <f>IF('Data Entry'!CK14="Yes",1,IF('Data Entry'!CK14="No",0,IF('Data Entry'!CK14="Not Possible","",2)))</f>
        <v>2</v>
      </c>
      <c r="CL14" s="121">
        <f>IF('Data Entry'!CL14="Yes",1,IF('Data Entry'!CL14="No",0,IF('Data Entry'!CL14="Not Possible","",2)))</f>
        <v>2</v>
      </c>
      <c r="CM14" s="121">
        <f>IF('Data Entry'!CM14="Yes",1,IF('Data Entry'!CM14="No",0,IF('Data Entry'!CM14="Not Possible","",2)))</f>
        <v>2</v>
      </c>
      <c r="CN14" s="121">
        <f>IF('Data Entry'!CN14="Yes",1,IF('Data Entry'!CN14="No",0,IF('Data Entry'!CN14="Not Possible","",2)))</f>
        <v>2</v>
      </c>
      <c r="CO14" s="121">
        <f>IF('Data Entry'!CO14="Yes",1,IF('Data Entry'!CO14="No",0,IF('Data Entry'!CO14="Not Possible","",2)))</f>
        <v>2</v>
      </c>
      <c r="CP14" s="121">
        <f>IF('Data Entry'!CP14="Yes",1,IF('Data Entry'!CP14="No",0,IF('Data Entry'!CP14="Not Possible","",2)))</f>
        <v>2</v>
      </c>
      <c r="CQ14" s="121">
        <f>IF('Data Entry'!CQ14="Yes",1,IF('Data Entry'!CQ14="No",0,IF('Data Entry'!CQ14="Not Possible","",2)))</f>
        <v>2</v>
      </c>
      <c r="CR14" s="121">
        <f>IF('Data Entry'!CR14="Yes",1,IF('Data Entry'!CR14="No",0,IF('Data Entry'!CR14="Not Possible","",2)))</f>
        <v>2</v>
      </c>
      <c r="CS14" s="121">
        <f>IF('Data Entry'!CS14="Yes",1,IF('Data Entry'!CS14="No",0,IF('Data Entry'!CS14="Not Possible","",2)))</f>
        <v>2</v>
      </c>
      <c r="CT14" s="121">
        <f>IF('Data Entry'!CT14="Yes",1,IF('Data Entry'!CT14="No",0,IF('Data Entry'!CT14="Not Possible","",2)))</f>
        <v>2</v>
      </c>
      <c r="CU14" s="121">
        <f>IF('Data Entry'!CU14="Yes",1,IF('Data Entry'!CU14="No",0,IF('Data Entry'!CU14="Not Possible","",2)))</f>
        <v>2</v>
      </c>
      <c r="CV14" s="121">
        <f>IF('Data Entry'!CV14="Yes",1,IF('Data Entry'!CV14="No",0,IF('Data Entry'!CV14="Not Possible","",2)))</f>
        <v>2</v>
      </c>
      <c r="CW14" s="121">
        <f>IF('Data Entry'!CW14="Yes",1,IF('Data Entry'!CW14="No",0,IF('Data Entry'!CW14="Not Possible","",2)))</f>
        <v>2</v>
      </c>
      <c r="CX14" s="121">
        <f>IF('Data Entry'!CX14="Yes",1,IF('Data Entry'!CX14="No",0,IF('Data Entry'!CX14="Not Possible","",2)))</f>
        <v>2</v>
      </c>
      <c r="CY14" s="121">
        <f>IF('Data Entry'!CY14="Yes",1,IF('Data Entry'!CY14="No",0,IF('Data Entry'!CY14="Not Possible","",2)))</f>
        <v>2</v>
      </c>
      <c r="CZ14" s="121">
        <f>IF('Data Entry'!CZ14="Yes",1,IF('Data Entry'!CZ14="No",0,IF('Data Entry'!CZ14="Not Possible","",2)))</f>
        <v>2</v>
      </c>
      <c r="DA14" s="121">
        <f>IF('Data Entry'!DA14="Yes",1,IF('Data Entry'!DA14="No",0,IF('Data Entry'!DA14="Not Possible","",2)))</f>
        <v>2</v>
      </c>
      <c r="DB14" s="121">
        <f>IF('Data Entry'!DB14="Yes",1,IF('Data Entry'!DB14="No",0,IF('Data Entry'!DB14="Not Possible","",2)))</f>
        <v>2</v>
      </c>
      <c r="DC14" s="121">
        <f>IF('Data Entry'!DC14="Yes",1,IF('Data Entry'!DC14="No",0,IF('Data Entry'!DC14="Not Possible","",2)))</f>
        <v>2</v>
      </c>
      <c r="DD14" s="121">
        <f>IF('Data Entry'!DD14="Yes",1,IF('Data Entry'!DD14="No",0,IF('Data Entry'!DD14="Not Possible","",2)))</f>
        <v>2</v>
      </c>
      <c r="DE14" s="121">
        <f>IF('Data Entry'!DE14="Yes",1,IF('Data Entry'!DE14="No",0,IF('Data Entry'!DE14="Not Possible","",2)))</f>
        <v>2</v>
      </c>
      <c r="DF14" s="121">
        <f>IF('Data Entry'!DF14="Yes",1,IF('Data Entry'!DF14="No",0,IF('Data Entry'!DF14="Not Possible","",2)))</f>
        <v>2</v>
      </c>
      <c r="DG14" s="121">
        <f>IF('Data Entry'!DG14="Yes",1,IF('Data Entry'!DG14="No",0,IF('Data Entry'!DG14="Not Possible","",2)))</f>
        <v>2</v>
      </c>
      <c r="DH14" s="121">
        <f>IF('Data Entry'!DH14="Yes",1,IF('Data Entry'!DH14="No",0,IF('Data Entry'!DH14="Not Possible","",2)))</f>
        <v>2</v>
      </c>
      <c r="DI14" s="121">
        <f>IF('Data Entry'!DI14="Yes",1,IF('Data Entry'!DI14="No",0,IF('Data Entry'!DI14="Not Possible","",2)))</f>
        <v>2</v>
      </c>
      <c r="DJ14" s="121">
        <f>IF('Data Entry'!DJ14="Yes",1,IF('Data Entry'!DJ14="No",0,IF('Data Entry'!DJ14="Not Possible","",2)))</f>
        <v>2</v>
      </c>
      <c r="DK14" s="121">
        <f>IF('Data Entry'!DK14="Yes",1,IF('Data Entry'!DK14="No",0,IF('Data Entry'!DK14="Not Possible","",2)))</f>
        <v>2</v>
      </c>
      <c r="DL14" s="121">
        <f>IF('Data Entry'!DL14="Yes",1,IF('Data Entry'!DL14="No",0,IF('Data Entry'!DL14="Not Possible","",2)))</f>
        <v>2</v>
      </c>
      <c r="DM14" s="121">
        <f>IF('Data Entry'!DM14="Yes",1,IF('Data Entry'!DM14="No",0,IF('Data Entry'!DM14="Not Possible","",2)))</f>
        <v>2</v>
      </c>
      <c r="DN14" s="121">
        <f>IF('Data Entry'!DN14="Yes",1,IF('Data Entry'!DN14="No",0,IF('Data Entry'!DN14="Not Possible","",2)))</f>
        <v>2</v>
      </c>
      <c r="DO14" s="121">
        <f>IF('Data Entry'!DO14="Yes",1,IF('Data Entry'!DO14="No",0,IF('Data Entry'!DO14="Not Possible","",2)))</f>
        <v>2</v>
      </c>
      <c r="DP14" s="121">
        <f>IF('Data Entry'!DP14="Yes",1,IF('Data Entry'!DP14="No",0,IF('Data Entry'!DP14="Not Possible","",2)))</f>
        <v>2</v>
      </c>
      <c r="DQ14" s="121">
        <f>IF('Data Entry'!DQ14="Yes",1,IF('Data Entry'!DQ14="No",0,IF('Data Entry'!DQ14="Not Possible","",2)))</f>
        <v>2</v>
      </c>
      <c r="DR14" s="121">
        <f>IF('Data Entry'!DR14="Yes",1,IF('Data Entry'!DR14="No",0,IF('Data Entry'!DR14="Not Possible","",2)))</f>
        <v>2</v>
      </c>
      <c r="DS14" s="121">
        <f>IF('Data Entry'!DS14="Yes",1,IF('Data Entry'!DS14="No",0,IF('Data Entry'!DS14="Not Possible","",2)))</f>
        <v>2</v>
      </c>
      <c r="DT14" s="121">
        <f>IF('Data Entry'!DT14="Yes",1,IF('Data Entry'!DT14="No",0,IF('Data Entry'!DT14="Not Possible","",2)))</f>
        <v>2</v>
      </c>
    </row>
    <row r="15" spans="1:162" ht="16" customHeight="1">
      <c r="A15" s="120" t="s">
        <v>20</v>
      </c>
      <c r="E15" s="121">
        <f>IF('Data Entry'!E15="Yes",1,IF('Data Entry'!E15="No",0,IF('Data Entry'!E15="Not Possible","",2)))</f>
        <v>2</v>
      </c>
      <c r="F15" s="121">
        <f>IF('Data Entry'!F15="Yes",1,IF('Data Entry'!F15="No",0,IF('Data Entry'!F15="Not Possible","",2)))</f>
        <v>2</v>
      </c>
      <c r="G15" s="121">
        <f>IF('Data Entry'!G15="Yes",1,IF('Data Entry'!G15="No",0,IF('Data Entry'!G15="Not Possible","",2)))</f>
        <v>2</v>
      </c>
      <c r="H15" s="121">
        <f>IF('Data Entry'!H15="Yes",1,IF('Data Entry'!H15="No",0,IF('Data Entry'!H15="Not Possible","",2)))</f>
        <v>2</v>
      </c>
      <c r="I15" s="121">
        <f>IF('Data Entry'!I15="Yes",1,IF('Data Entry'!I15="No",0,IF('Data Entry'!I15="Not Possible","",2)))</f>
        <v>2</v>
      </c>
      <c r="J15" s="121">
        <f>IF('Data Entry'!J15="Yes",1,IF('Data Entry'!J15="No",0,IF('Data Entry'!J15="Not Possible","",2)))</f>
        <v>2</v>
      </c>
      <c r="K15" s="121">
        <f>IF('Data Entry'!K15="Yes",1,IF('Data Entry'!K15="No",0,IF('Data Entry'!K15="Not Possible","",2)))</f>
        <v>2</v>
      </c>
      <c r="L15" s="121">
        <f>IF('Data Entry'!L15="Yes",1,IF('Data Entry'!L15="No",0,IF('Data Entry'!L15="Not Possible","",2)))</f>
        <v>2</v>
      </c>
      <c r="M15" s="121">
        <f>IF('Data Entry'!M15="Yes",1,IF('Data Entry'!M15="No",0,IF('Data Entry'!M15="Not Possible","",2)))</f>
        <v>2</v>
      </c>
      <c r="N15" s="121">
        <f>IF('Data Entry'!N15="Yes",1,IF('Data Entry'!N15="No",0,IF('Data Entry'!N15="Not Possible","",2)))</f>
        <v>2</v>
      </c>
      <c r="O15" s="121">
        <f>IF('Data Entry'!O15="Yes",1,IF('Data Entry'!O15="No",0,IF('Data Entry'!O15="Not Possible","",2)))</f>
        <v>2</v>
      </c>
      <c r="P15" s="121">
        <f>IF('Data Entry'!P15="Yes",1,IF('Data Entry'!P15="No",0,IF('Data Entry'!P15="Not Possible","",2)))</f>
        <v>2</v>
      </c>
      <c r="Q15" s="121">
        <f>IF('Data Entry'!Q15="Yes",1,IF('Data Entry'!Q15="No",0,IF('Data Entry'!Q15="Not Possible","",2)))</f>
        <v>2</v>
      </c>
      <c r="R15" s="121">
        <f>IF('Data Entry'!R15="Yes",1,IF('Data Entry'!R15="No",0,IF('Data Entry'!R15="Not Possible","",2)))</f>
        <v>2</v>
      </c>
      <c r="S15" s="121">
        <f>IF('Data Entry'!S15="Yes",1,IF('Data Entry'!S15="No",0,IF('Data Entry'!S15="Not Possible","",2)))</f>
        <v>2</v>
      </c>
      <c r="T15" s="121">
        <f>IF('Data Entry'!T15="Yes",1,IF('Data Entry'!T15="No",0,IF('Data Entry'!T15="Not Possible","",2)))</f>
        <v>2</v>
      </c>
      <c r="U15" s="121">
        <f>IF('Data Entry'!U15="Yes",1,IF('Data Entry'!U15="No",0,IF('Data Entry'!U15="Not Possible","",2)))</f>
        <v>2</v>
      </c>
      <c r="V15" s="121">
        <f>IF('Data Entry'!V15="Yes",1,IF('Data Entry'!V15="No",0,IF('Data Entry'!V15="Not Possible","",2)))</f>
        <v>2</v>
      </c>
      <c r="W15" s="121">
        <f>IF('Data Entry'!W15="Yes",1,IF('Data Entry'!W15="No",0,IF('Data Entry'!W15="Not Possible","",2)))</f>
        <v>2</v>
      </c>
      <c r="X15" s="121">
        <f>IF('Data Entry'!X15="Yes",1,IF('Data Entry'!X15="No",0,IF('Data Entry'!X15="Not Possible","",2)))</f>
        <v>2</v>
      </c>
      <c r="Y15" s="121">
        <f>IF('Data Entry'!Y15="Yes",1,IF('Data Entry'!Y15="No",0,IF('Data Entry'!Y15="Not Possible","",2)))</f>
        <v>2</v>
      </c>
      <c r="Z15" s="121">
        <f>IF('Data Entry'!Z15="Yes",1,IF('Data Entry'!Z15="No",0,IF('Data Entry'!Z15="Not Possible","",2)))</f>
        <v>2</v>
      </c>
      <c r="AA15" s="121">
        <f>IF('Data Entry'!AA15="Yes",1,IF('Data Entry'!AA15="No",0,IF('Data Entry'!AA15="Not Possible","",2)))</f>
        <v>2</v>
      </c>
      <c r="AB15" s="121">
        <f>IF('Data Entry'!AB15="Yes",1,IF('Data Entry'!AB15="No",0,IF('Data Entry'!AB15="Not Possible","",2)))</f>
        <v>2</v>
      </c>
      <c r="AC15" s="121">
        <f>IF('Data Entry'!AC15="Yes",1,IF('Data Entry'!AC15="No",0,IF('Data Entry'!AC15="Not Possible","",2)))</f>
        <v>2</v>
      </c>
      <c r="AD15" s="121">
        <f>IF('Data Entry'!AD15="Yes",1,IF('Data Entry'!AD15="No",0,IF('Data Entry'!AD15="Not Possible","",2)))</f>
        <v>2</v>
      </c>
      <c r="AE15" s="121">
        <f>IF('Data Entry'!AE15="Yes",1,IF('Data Entry'!AE15="No",0,IF('Data Entry'!AE15="Not Possible","",2)))</f>
        <v>2</v>
      </c>
      <c r="AF15" s="121">
        <f>IF('Data Entry'!AF15="Yes",1,IF('Data Entry'!AF15="No",0,IF('Data Entry'!AF15="Not Possible","",2)))</f>
        <v>2</v>
      </c>
      <c r="AG15" s="121">
        <f>IF('Data Entry'!AG15="Yes",1,IF('Data Entry'!AG15="No",0,IF('Data Entry'!AG15="Not Possible","",2)))</f>
        <v>2</v>
      </c>
      <c r="AH15" s="121">
        <f>IF('Data Entry'!AH15="Yes",1,IF('Data Entry'!AH15="No",0,IF('Data Entry'!AH15="Not Possible","",2)))</f>
        <v>2</v>
      </c>
      <c r="AI15" s="121">
        <f>IF('Data Entry'!AI15="Yes",1,IF('Data Entry'!AI15="No",0,IF('Data Entry'!AI15="Not Possible","",2)))</f>
        <v>2</v>
      </c>
      <c r="AJ15" s="121">
        <f>IF('Data Entry'!AJ15="Yes",1,IF('Data Entry'!AJ15="No",0,IF('Data Entry'!AJ15="Not Possible","",2)))</f>
        <v>2</v>
      </c>
      <c r="AK15" s="121">
        <f>IF('Data Entry'!AK15="Yes",1,IF('Data Entry'!AK15="No",0,IF('Data Entry'!AK15="Not Possible","",2)))</f>
        <v>2</v>
      </c>
      <c r="AL15" s="121">
        <f>IF('Data Entry'!AL15="Yes",1,IF('Data Entry'!AL15="No",0,IF('Data Entry'!AL15="Not Possible","",2)))</f>
        <v>2</v>
      </c>
      <c r="AM15" s="121">
        <f>IF('Data Entry'!AM15="Yes",1,IF('Data Entry'!AM15="No",0,IF('Data Entry'!AM15="Not Possible","",2)))</f>
        <v>2</v>
      </c>
      <c r="AN15" s="121">
        <f>IF('Data Entry'!AN15="Yes",1,IF('Data Entry'!AN15="No",0,IF('Data Entry'!AN15="Not Possible","",2)))</f>
        <v>2</v>
      </c>
      <c r="AO15" s="121">
        <f>IF('Data Entry'!AO15="Yes",1,IF('Data Entry'!AO15="No",0,IF('Data Entry'!AO15="Not Possible","",2)))</f>
        <v>2</v>
      </c>
      <c r="AP15" s="121">
        <f>IF('Data Entry'!AP15="Yes",1,IF('Data Entry'!AP15="No",0,IF('Data Entry'!AP15="Not Possible","",2)))</f>
        <v>2</v>
      </c>
      <c r="AQ15" s="121">
        <f>IF('Data Entry'!AQ15="Yes",1,IF('Data Entry'!AQ15="No",0,IF('Data Entry'!AQ15="Not Possible","",2)))</f>
        <v>2</v>
      </c>
      <c r="AR15" s="121">
        <f>IF('Data Entry'!AR15="Yes",1,IF('Data Entry'!AR15="No",0,IF('Data Entry'!AR15="Not Possible","",2)))</f>
        <v>2</v>
      </c>
      <c r="AS15" s="121">
        <f>IF('Data Entry'!AS15="Yes",1,IF('Data Entry'!AS15="No",0,IF('Data Entry'!AS15="Not Possible","",2)))</f>
        <v>2</v>
      </c>
      <c r="AT15" s="121">
        <f>IF('Data Entry'!AT15="Yes",1,IF('Data Entry'!AT15="No",0,IF('Data Entry'!AT15="Not Possible","",2)))</f>
        <v>2</v>
      </c>
      <c r="AU15" s="121">
        <f>IF('Data Entry'!AU15="Yes",1,IF('Data Entry'!AU15="No",0,IF('Data Entry'!AU15="Not Possible","",2)))</f>
        <v>2</v>
      </c>
      <c r="AV15" s="121">
        <f>IF('Data Entry'!AV15="Yes",1,IF('Data Entry'!AV15="No",0,IF('Data Entry'!AV15="Not Possible","",2)))</f>
        <v>2</v>
      </c>
      <c r="AW15" s="121">
        <f>IF('Data Entry'!AW15="Yes",1,IF('Data Entry'!AW15="No",0,IF('Data Entry'!AW15="Not Possible","",2)))</f>
        <v>2</v>
      </c>
      <c r="AX15" s="121">
        <f>IF('Data Entry'!AX15="Yes",1,IF('Data Entry'!AX15="No",0,IF('Data Entry'!AX15="Not Possible","",2)))</f>
        <v>2</v>
      </c>
      <c r="AY15" s="121">
        <f>IF('Data Entry'!AY15="Yes",1,IF('Data Entry'!AY15="No",0,IF('Data Entry'!AY15="Not Possible","",2)))</f>
        <v>2</v>
      </c>
      <c r="AZ15" s="121">
        <f>IF('Data Entry'!AZ15="Yes",1,IF('Data Entry'!AZ15="No",0,IF('Data Entry'!AZ15="Not Possible","",2)))</f>
        <v>2</v>
      </c>
      <c r="BA15" s="121">
        <f>IF('Data Entry'!BA15="Yes",1,IF('Data Entry'!BA15="No",0,IF('Data Entry'!BA15="Not Possible","",2)))</f>
        <v>2</v>
      </c>
      <c r="BB15" s="121">
        <f>IF('Data Entry'!BB15="Yes",1,IF('Data Entry'!BB15="No",0,IF('Data Entry'!BB15="Not Possible","",2)))</f>
        <v>2</v>
      </c>
      <c r="BC15" s="121">
        <f>IF('Data Entry'!BC15="Yes",1,IF('Data Entry'!BC15="No",0,IF('Data Entry'!BC15="Not Possible","",2)))</f>
        <v>2</v>
      </c>
      <c r="BD15" s="121">
        <f>IF('Data Entry'!BD15="Yes",1,IF('Data Entry'!BD15="No",0,IF('Data Entry'!BD15="Not Possible","",2)))</f>
        <v>2</v>
      </c>
      <c r="BE15" s="121">
        <f>IF('Data Entry'!BE15="Yes",1,IF('Data Entry'!BE15="No",0,IF('Data Entry'!BE15="Not Possible","",2)))</f>
        <v>2</v>
      </c>
      <c r="BF15" s="121">
        <f>IF('Data Entry'!BF15="Yes",1,IF('Data Entry'!BF15="No",0,IF('Data Entry'!BF15="Not Possible","",2)))</f>
        <v>2</v>
      </c>
      <c r="BG15" s="121">
        <f>IF('Data Entry'!BG15="Yes",1,IF('Data Entry'!BG15="No",0,IF('Data Entry'!BG15="Not Possible","",2)))</f>
        <v>2</v>
      </c>
      <c r="BH15" s="121">
        <f>IF('Data Entry'!BH15="Yes",1,IF('Data Entry'!BH15="No",0,IF('Data Entry'!BH15="Not Possible","",2)))</f>
        <v>2</v>
      </c>
      <c r="BI15" s="121">
        <f>IF('Data Entry'!BI15="Yes",1,IF('Data Entry'!BI15="No",0,IF('Data Entry'!BI15="Not Possible","",2)))</f>
        <v>2</v>
      </c>
      <c r="BJ15" s="121">
        <f>IF('Data Entry'!BJ15="Yes",1,IF('Data Entry'!BJ15="No",0,IF('Data Entry'!BJ15="Not Possible","",2)))</f>
        <v>2</v>
      </c>
      <c r="BK15" s="121">
        <f>IF('Data Entry'!BK15="Yes",1,IF('Data Entry'!BK15="No",0,IF('Data Entry'!BK15="Not Possible","",2)))</f>
        <v>2</v>
      </c>
      <c r="BL15" s="121">
        <f>IF('Data Entry'!BL15="Yes",1,IF('Data Entry'!BL15="No",0,IF('Data Entry'!BL15="Not Possible","",2)))</f>
        <v>2</v>
      </c>
      <c r="BM15" s="121">
        <f>IF('Data Entry'!BM15="Yes",1,IF('Data Entry'!BM15="No",0,IF('Data Entry'!BM15="Not Possible","",2)))</f>
        <v>2</v>
      </c>
      <c r="BN15" s="121">
        <f>IF('Data Entry'!BN15="Yes",1,IF('Data Entry'!BN15="No",0,IF('Data Entry'!BN15="Not Possible","",2)))</f>
        <v>2</v>
      </c>
      <c r="BO15" s="121">
        <f>IF('Data Entry'!BO15="Yes",1,IF('Data Entry'!BO15="No",0,IF('Data Entry'!BO15="Not Possible","",2)))</f>
        <v>2</v>
      </c>
      <c r="BP15" s="121">
        <f>IF('Data Entry'!BP15="Yes",1,IF('Data Entry'!BP15="No",0,IF('Data Entry'!BP15="Not Possible","",2)))</f>
        <v>2</v>
      </c>
      <c r="BQ15" s="121">
        <f>IF('Data Entry'!BQ15="Yes",1,IF('Data Entry'!BQ15="No",0,IF('Data Entry'!BQ15="Not Possible","",2)))</f>
        <v>2</v>
      </c>
      <c r="BR15" s="121">
        <f>IF('Data Entry'!BR15="Yes",1,IF('Data Entry'!BR15="No",0,IF('Data Entry'!BR15="Not Possible","",2)))</f>
        <v>2</v>
      </c>
      <c r="BS15" s="121">
        <f>IF('Data Entry'!BS15="Yes",1,IF('Data Entry'!BS15="No",0,IF('Data Entry'!BS15="Not Possible","",2)))</f>
        <v>2</v>
      </c>
      <c r="BT15" s="121">
        <f>IF('Data Entry'!BT15="Yes",1,IF('Data Entry'!BT15="No",0,IF('Data Entry'!BT15="Not Possible","",2)))</f>
        <v>2</v>
      </c>
      <c r="BU15" s="121">
        <f>IF('Data Entry'!BU15="Yes",1,IF('Data Entry'!BU15="No",0,IF('Data Entry'!BU15="Not Possible","",2)))</f>
        <v>2</v>
      </c>
      <c r="BV15" s="121">
        <f>IF('Data Entry'!BV15="Yes",1,IF('Data Entry'!BV15="No",0,IF('Data Entry'!BV15="Not Possible","",2)))</f>
        <v>2</v>
      </c>
      <c r="BW15" s="121">
        <f>IF('Data Entry'!BW15="Yes",1,IF('Data Entry'!BW15="No",0,IF('Data Entry'!BW15="Not Possible","",2)))</f>
        <v>2</v>
      </c>
      <c r="BX15" s="121">
        <f>IF('Data Entry'!BX15="Yes",1,IF('Data Entry'!BX15="No",0,IF('Data Entry'!BX15="Not Possible","",2)))</f>
        <v>2</v>
      </c>
      <c r="BY15" s="121">
        <f>IF('Data Entry'!BY15="Yes",1,IF('Data Entry'!BY15="No",0,IF('Data Entry'!BY15="Not Possible","",2)))</f>
        <v>2</v>
      </c>
      <c r="BZ15" s="121">
        <f>IF('Data Entry'!BZ15="Yes",1,IF('Data Entry'!BZ15="No",0,IF('Data Entry'!BZ15="Not Possible","",2)))</f>
        <v>2</v>
      </c>
      <c r="CA15" s="121">
        <f>IF('Data Entry'!CA15="Yes",1,IF('Data Entry'!CA15="No",0,IF('Data Entry'!CA15="Not Possible","",2)))</f>
        <v>2</v>
      </c>
      <c r="CB15" s="121">
        <f>IF('Data Entry'!CB15="Yes",1,IF('Data Entry'!CB15="No",0,IF('Data Entry'!CB15="Not Possible","",2)))</f>
        <v>2</v>
      </c>
      <c r="CC15" s="121">
        <f>IF('Data Entry'!CC15="Yes",1,IF('Data Entry'!CC15="No",0,IF('Data Entry'!CC15="Not Possible","",2)))</f>
        <v>2</v>
      </c>
      <c r="CD15" s="121">
        <f>IF('Data Entry'!CD15="Yes",1,IF('Data Entry'!CD15="No",0,IF('Data Entry'!CD15="Not Possible","",2)))</f>
        <v>2</v>
      </c>
      <c r="CE15" s="121">
        <f>IF('Data Entry'!CE15="Yes",1,IF('Data Entry'!CE15="No",0,IF('Data Entry'!CE15="Not Possible","",2)))</f>
        <v>2</v>
      </c>
      <c r="CF15" s="121">
        <f>IF('Data Entry'!CF15="Yes",1,IF('Data Entry'!CF15="No",0,IF('Data Entry'!CF15="Not Possible","",2)))</f>
        <v>2</v>
      </c>
      <c r="CG15" s="121">
        <f>IF('Data Entry'!CG15="Yes",1,IF('Data Entry'!CG15="No",0,IF('Data Entry'!CG15="Not Possible","",2)))</f>
        <v>2</v>
      </c>
      <c r="CH15" s="121">
        <f>IF('Data Entry'!CH15="Yes",1,IF('Data Entry'!CH15="No",0,IF('Data Entry'!CH15="Not Possible","",2)))</f>
        <v>2</v>
      </c>
      <c r="CI15" s="121">
        <f>IF('Data Entry'!CI15="Yes",1,IF('Data Entry'!CI15="No",0,IF('Data Entry'!CI15="Not Possible","",2)))</f>
        <v>2</v>
      </c>
      <c r="CJ15" s="121">
        <f>IF('Data Entry'!CJ15="Yes",1,IF('Data Entry'!CJ15="No",0,IF('Data Entry'!CJ15="Not Possible","",2)))</f>
        <v>2</v>
      </c>
      <c r="CK15" s="121">
        <f>IF('Data Entry'!CK15="Yes",1,IF('Data Entry'!CK15="No",0,IF('Data Entry'!CK15="Not Possible","",2)))</f>
        <v>2</v>
      </c>
      <c r="CL15" s="121">
        <f>IF('Data Entry'!CL15="Yes",1,IF('Data Entry'!CL15="No",0,IF('Data Entry'!CL15="Not Possible","",2)))</f>
        <v>2</v>
      </c>
      <c r="CM15" s="121">
        <f>IF('Data Entry'!CM15="Yes",1,IF('Data Entry'!CM15="No",0,IF('Data Entry'!CM15="Not Possible","",2)))</f>
        <v>2</v>
      </c>
      <c r="CN15" s="121">
        <f>IF('Data Entry'!CN15="Yes",1,IF('Data Entry'!CN15="No",0,IF('Data Entry'!CN15="Not Possible","",2)))</f>
        <v>2</v>
      </c>
      <c r="CO15" s="121">
        <f>IF('Data Entry'!CO15="Yes",1,IF('Data Entry'!CO15="No",0,IF('Data Entry'!CO15="Not Possible","",2)))</f>
        <v>2</v>
      </c>
      <c r="CP15" s="121">
        <f>IF('Data Entry'!CP15="Yes",1,IF('Data Entry'!CP15="No",0,IF('Data Entry'!CP15="Not Possible","",2)))</f>
        <v>2</v>
      </c>
      <c r="CQ15" s="121">
        <f>IF('Data Entry'!CQ15="Yes",1,IF('Data Entry'!CQ15="No",0,IF('Data Entry'!CQ15="Not Possible","",2)))</f>
        <v>2</v>
      </c>
      <c r="CR15" s="121">
        <f>IF('Data Entry'!CR15="Yes",1,IF('Data Entry'!CR15="No",0,IF('Data Entry'!CR15="Not Possible","",2)))</f>
        <v>2</v>
      </c>
      <c r="CS15" s="121">
        <f>IF('Data Entry'!CS15="Yes",1,IF('Data Entry'!CS15="No",0,IF('Data Entry'!CS15="Not Possible","",2)))</f>
        <v>2</v>
      </c>
      <c r="CT15" s="121">
        <f>IF('Data Entry'!CT15="Yes",1,IF('Data Entry'!CT15="No",0,IF('Data Entry'!CT15="Not Possible","",2)))</f>
        <v>2</v>
      </c>
      <c r="CU15" s="121">
        <f>IF('Data Entry'!CU15="Yes",1,IF('Data Entry'!CU15="No",0,IF('Data Entry'!CU15="Not Possible","",2)))</f>
        <v>2</v>
      </c>
      <c r="CV15" s="121">
        <f>IF('Data Entry'!CV15="Yes",1,IF('Data Entry'!CV15="No",0,IF('Data Entry'!CV15="Not Possible","",2)))</f>
        <v>2</v>
      </c>
      <c r="CW15" s="121">
        <f>IF('Data Entry'!CW15="Yes",1,IF('Data Entry'!CW15="No",0,IF('Data Entry'!CW15="Not Possible","",2)))</f>
        <v>2</v>
      </c>
      <c r="CX15" s="121">
        <f>IF('Data Entry'!CX15="Yes",1,IF('Data Entry'!CX15="No",0,IF('Data Entry'!CX15="Not Possible","",2)))</f>
        <v>2</v>
      </c>
      <c r="CY15" s="121">
        <f>IF('Data Entry'!CY15="Yes",1,IF('Data Entry'!CY15="No",0,IF('Data Entry'!CY15="Not Possible","",2)))</f>
        <v>2</v>
      </c>
      <c r="CZ15" s="121">
        <f>IF('Data Entry'!CZ15="Yes",1,IF('Data Entry'!CZ15="No",0,IF('Data Entry'!CZ15="Not Possible","",2)))</f>
        <v>2</v>
      </c>
      <c r="DA15" s="121">
        <f>IF('Data Entry'!DA15="Yes",1,IF('Data Entry'!DA15="No",0,IF('Data Entry'!DA15="Not Possible","",2)))</f>
        <v>2</v>
      </c>
      <c r="DB15" s="121">
        <f>IF('Data Entry'!DB15="Yes",1,IF('Data Entry'!DB15="No",0,IF('Data Entry'!DB15="Not Possible","",2)))</f>
        <v>2</v>
      </c>
      <c r="DC15" s="121">
        <f>IF('Data Entry'!DC15="Yes",1,IF('Data Entry'!DC15="No",0,IF('Data Entry'!DC15="Not Possible","",2)))</f>
        <v>2</v>
      </c>
      <c r="DD15" s="121">
        <f>IF('Data Entry'!DD15="Yes",1,IF('Data Entry'!DD15="No",0,IF('Data Entry'!DD15="Not Possible","",2)))</f>
        <v>2</v>
      </c>
      <c r="DE15" s="121">
        <f>IF('Data Entry'!DE15="Yes",1,IF('Data Entry'!DE15="No",0,IF('Data Entry'!DE15="Not Possible","",2)))</f>
        <v>2</v>
      </c>
      <c r="DF15" s="121">
        <f>IF('Data Entry'!DF15="Yes",1,IF('Data Entry'!DF15="No",0,IF('Data Entry'!DF15="Not Possible","",2)))</f>
        <v>2</v>
      </c>
      <c r="DG15" s="121">
        <f>IF('Data Entry'!DG15="Yes",1,IF('Data Entry'!DG15="No",0,IF('Data Entry'!DG15="Not Possible","",2)))</f>
        <v>2</v>
      </c>
      <c r="DH15" s="121">
        <f>IF('Data Entry'!DH15="Yes",1,IF('Data Entry'!DH15="No",0,IF('Data Entry'!DH15="Not Possible","",2)))</f>
        <v>2</v>
      </c>
      <c r="DI15" s="121">
        <f>IF('Data Entry'!DI15="Yes",1,IF('Data Entry'!DI15="No",0,IF('Data Entry'!DI15="Not Possible","",2)))</f>
        <v>2</v>
      </c>
      <c r="DJ15" s="121">
        <f>IF('Data Entry'!DJ15="Yes",1,IF('Data Entry'!DJ15="No",0,IF('Data Entry'!DJ15="Not Possible","",2)))</f>
        <v>2</v>
      </c>
      <c r="DK15" s="121">
        <f>IF('Data Entry'!DK15="Yes",1,IF('Data Entry'!DK15="No",0,IF('Data Entry'!DK15="Not Possible","",2)))</f>
        <v>2</v>
      </c>
      <c r="DL15" s="121">
        <f>IF('Data Entry'!DL15="Yes",1,IF('Data Entry'!DL15="No",0,IF('Data Entry'!DL15="Not Possible","",2)))</f>
        <v>2</v>
      </c>
      <c r="DM15" s="121">
        <f>IF('Data Entry'!DM15="Yes",1,IF('Data Entry'!DM15="No",0,IF('Data Entry'!DM15="Not Possible","",2)))</f>
        <v>2</v>
      </c>
      <c r="DN15" s="121">
        <f>IF('Data Entry'!DN15="Yes",1,IF('Data Entry'!DN15="No",0,IF('Data Entry'!DN15="Not Possible","",2)))</f>
        <v>2</v>
      </c>
      <c r="DO15" s="121">
        <f>IF('Data Entry'!DO15="Yes",1,IF('Data Entry'!DO15="No",0,IF('Data Entry'!DO15="Not Possible","",2)))</f>
        <v>2</v>
      </c>
      <c r="DP15" s="121">
        <f>IF('Data Entry'!DP15="Yes",1,IF('Data Entry'!DP15="No",0,IF('Data Entry'!DP15="Not Possible","",2)))</f>
        <v>2</v>
      </c>
      <c r="DQ15" s="121">
        <f>IF('Data Entry'!DQ15="Yes",1,IF('Data Entry'!DQ15="No",0,IF('Data Entry'!DQ15="Not Possible","",2)))</f>
        <v>2</v>
      </c>
      <c r="DR15" s="121">
        <f>IF('Data Entry'!DR15="Yes",1,IF('Data Entry'!DR15="No",0,IF('Data Entry'!DR15="Not Possible","",2)))</f>
        <v>2</v>
      </c>
      <c r="DS15" s="121">
        <f>IF('Data Entry'!DS15="Yes",1,IF('Data Entry'!DS15="No",0,IF('Data Entry'!DS15="Not Possible","",2)))</f>
        <v>2</v>
      </c>
      <c r="DT15" s="121">
        <f>IF('Data Entry'!DT15="Yes",1,IF('Data Entry'!DT15="No",0,IF('Data Entry'!DT15="Not Possible","",2)))</f>
        <v>2</v>
      </c>
    </row>
    <row r="16" spans="1:162" ht="16" customHeight="1">
      <c r="A16" s="159" t="s">
        <v>13</v>
      </c>
      <c r="B16" s="159"/>
      <c r="C16" s="159"/>
      <c r="D16" s="159"/>
      <c r="E16" s="159"/>
      <c r="F16" s="159"/>
      <c r="G16" s="159"/>
      <c r="H16" s="159"/>
      <c r="I16" s="159"/>
      <c r="J16" s="159"/>
      <c r="K16" s="159"/>
      <c r="L16" s="159"/>
      <c r="M16" s="159"/>
      <c r="N16" s="159"/>
      <c r="O16" s="159"/>
      <c r="P16" s="159"/>
      <c r="Q16" s="159"/>
      <c r="R16" s="159"/>
      <c r="S16" s="159"/>
      <c r="T16" s="159"/>
      <c r="U16" s="159"/>
      <c r="V16" s="159"/>
      <c r="W16" s="159"/>
      <c r="X16" s="159"/>
      <c r="Y16" s="159"/>
      <c r="Z16" s="159"/>
      <c r="AA16" s="159"/>
      <c r="AB16" s="159"/>
      <c r="AC16" s="159"/>
      <c r="AD16" s="159"/>
      <c r="AE16" s="159"/>
      <c r="AF16" s="159"/>
      <c r="AG16" s="159"/>
      <c r="AH16" s="159"/>
      <c r="AI16" s="159"/>
      <c r="AJ16" s="159"/>
      <c r="AK16" s="159"/>
      <c r="AL16" s="159"/>
      <c r="AM16" s="159"/>
      <c r="AN16" s="159"/>
    </row>
    <row r="17" spans="1:126" ht="16" customHeight="1">
      <c r="A17" s="120" t="s">
        <v>21</v>
      </c>
      <c r="E17" s="121">
        <f>IF('Data Entry'!E17="Yes, Both Conditions",1,IF('Data Entry'!E17="No",0,IF('Data Entry'!E17="Yes, Intervention Only",0,2)))</f>
        <v>2</v>
      </c>
      <c r="F17" s="121">
        <f>IF('Data Entry'!F17="Yes, Both Conditions",1,IF('Data Entry'!F17="No",0,IF('Data Entry'!F17="Yes, Intervention Only",0,2)))</f>
        <v>2</v>
      </c>
      <c r="G17" s="121">
        <f>IF('Data Entry'!G17="Yes, Both Conditions",1,IF('Data Entry'!G17="No",0,IF('Data Entry'!G17="Yes, Intervention Only",0,2)))</f>
        <v>2</v>
      </c>
      <c r="H17" s="121">
        <f>IF('Data Entry'!H17="Yes, Both Conditions",1,IF('Data Entry'!H17="No",0,IF('Data Entry'!H17="Yes, Intervention Only",0,2)))</f>
        <v>2</v>
      </c>
      <c r="I17" s="121">
        <f>IF('Data Entry'!I17="Yes, Both Conditions",1,IF('Data Entry'!I17="No",0,IF('Data Entry'!I17="Yes, Intervention Only",0,2)))</f>
        <v>2</v>
      </c>
      <c r="J17" s="121">
        <f>IF('Data Entry'!J17="Yes, Both Conditions",1,IF('Data Entry'!J17="No",0,IF('Data Entry'!J17="Yes, Intervention Only",0,2)))</f>
        <v>2</v>
      </c>
      <c r="K17" s="121">
        <f>IF('Data Entry'!K17="Yes, Both Conditions",1,IF('Data Entry'!K17="No",0,IF('Data Entry'!K17="Yes, Intervention Only",0,2)))</f>
        <v>2</v>
      </c>
      <c r="L17" s="121">
        <f>IF('Data Entry'!L17="Yes, Both Conditions",1,IF('Data Entry'!L17="No",0,IF('Data Entry'!L17="Yes, Intervention Only",0,2)))</f>
        <v>2</v>
      </c>
      <c r="M17" s="121">
        <f>IF('Data Entry'!M17="Yes, Both Conditions",1,IF('Data Entry'!M17="No",0,IF('Data Entry'!M17="Yes, Intervention Only",0,2)))</f>
        <v>2</v>
      </c>
      <c r="N17" s="121">
        <f>IF('Data Entry'!N17="Yes, Both Conditions",1,IF('Data Entry'!N17="No",0,IF('Data Entry'!N17="Yes, Intervention Only",0,2)))</f>
        <v>2</v>
      </c>
      <c r="O17" s="121">
        <f>IF('Data Entry'!O17="Yes, Both Conditions",1,IF('Data Entry'!O17="No",0,IF('Data Entry'!O17="Yes, Intervention Only",0,2)))</f>
        <v>2</v>
      </c>
      <c r="P17" s="121">
        <f>IF('Data Entry'!P17="Yes, Both Conditions",1,IF('Data Entry'!P17="No",0,IF('Data Entry'!P17="Yes, Intervention Only",0,2)))</f>
        <v>2</v>
      </c>
      <c r="Q17" s="121">
        <f>IF('Data Entry'!Q17="Yes, Both Conditions",1,IF('Data Entry'!Q17="No",0,IF('Data Entry'!Q17="Yes, Intervention Only",0,2)))</f>
        <v>2</v>
      </c>
      <c r="R17" s="121">
        <f>IF('Data Entry'!R17="Yes, Both Conditions",1,IF('Data Entry'!R17="No",0,IF('Data Entry'!R17="Yes, Intervention Only",0,2)))</f>
        <v>2</v>
      </c>
      <c r="S17" s="121">
        <f>IF('Data Entry'!S17="Yes, Both Conditions",1,IF('Data Entry'!S17="No",0,IF('Data Entry'!S17="Yes, Intervention Only",0,2)))</f>
        <v>2</v>
      </c>
      <c r="T17" s="121">
        <f>IF('Data Entry'!T17="Yes, Both Conditions",1,IF('Data Entry'!T17="No",0,IF('Data Entry'!T17="Yes, Intervention Only",0,2)))</f>
        <v>2</v>
      </c>
      <c r="U17" s="121">
        <f>IF('Data Entry'!U17="Yes, Both Conditions",1,IF('Data Entry'!U17="No",0,IF('Data Entry'!U17="Yes, Intervention Only",0,2)))</f>
        <v>2</v>
      </c>
      <c r="V17" s="121">
        <f>IF('Data Entry'!V17="Yes, Both Conditions",1,IF('Data Entry'!V17="No",0,IF('Data Entry'!V17="Yes, Intervention Only",0,2)))</f>
        <v>2</v>
      </c>
      <c r="W17" s="121">
        <f>IF('Data Entry'!W17="Yes, Both Conditions",1,IF('Data Entry'!W17="No",0,IF('Data Entry'!W17="Yes, Intervention Only",0,2)))</f>
        <v>2</v>
      </c>
      <c r="X17" s="121">
        <f>IF('Data Entry'!X17="Yes, Both Conditions",1,IF('Data Entry'!X17="No",0,IF('Data Entry'!X17="Yes, Intervention Only",0,2)))</f>
        <v>2</v>
      </c>
      <c r="Y17" s="121">
        <f>IF('Data Entry'!Y17="Yes, Both Conditions",1,IF('Data Entry'!Y17="No",0,IF('Data Entry'!Y17="Yes, Intervention Only",0,2)))</f>
        <v>2</v>
      </c>
      <c r="Z17" s="121">
        <f>IF('Data Entry'!Z17="Yes, Both Conditions",1,IF('Data Entry'!Z17="No",0,IF('Data Entry'!Z17="Yes, Intervention Only",0,2)))</f>
        <v>2</v>
      </c>
      <c r="AA17" s="121">
        <f>IF('Data Entry'!AA17="Yes, Both Conditions",1,IF('Data Entry'!AA17="No",0,IF('Data Entry'!AA17="Yes, Intervention Only",0,2)))</f>
        <v>2</v>
      </c>
      <c r="AB17" s="121">
        <f>IF('Data Entry'!AB17="Yes, Both Conditions",1,IF('Data Entry'!AB17="No",0,IF('Data Entry'!AB17="Yes, Intervention Only",0,2)))</f>
        <v>2</v>
      </c>
      <c r="AC17" s="121">
        <f>IF('Data Entry'!AC17="Yes, Both Conditions",1,IF('Data Entry'!AC17="No",0,IF('Data Entry'!AC17="Yes, Intervention Only",0,2)))</f>
        <v>2</v>
      </c>
      <c r="AD17" s="121">
        <f>IF('Data Entry'!AD17="Yes, Both Conditions",1,IF('Data Entry'!AD17="No",0,IF('Data Entry'!AD17="Yes, Intervention Only",0,2)))</f>
        <v>2</v>
      </c>
      <c r="AE17" s="121">
        <f>IF('Data Entry'!AE17="Yes, Both Conditions",1,IF('Data Entry'!AE17="No",0,IF('Data Entry'!AE17="Yes, Intervention Only",0,2)))</f>
        <v>2</v>
      </c>
      <c r="AF17" s="121">
        <f>IF('Data Entry'!AF17="Yes, Both Conditions",1,IF('Data Entry'!AF17="No",0,IF('Data Entry'!AF17="Yes, Intervention Only",0,2)))</f>
        <v>2</v>
      </c>
      <c r="AG17" s="121">
        <f>IF('Data Entry'!AG17="Yes, Both Conditions",1,IF('Data Entry'!AG17="No",0,IF('Data Entry'!AG17="Yes, Intervention Only",0,2)))</f>
        <v>2</v>
      </c>
      <c r="AH17" s="121">
        <f>IF('Data Entry'!AH17="Yes, Both Conditions",1,IF('Data Entry'!AH17="No",0,IF('Data Entry'!AH17="Yes, Intervention Only",0,2)))</f>
        <v>2</v>
      </c>
      <c r="AI17" s="121">
        <f>IF('Data Entry'!AI17="Yes, Both Conditions",1,IF('Data Entry'!AI17="No",0,IF('Data Entry'!AI17="Yes, Intervention Only",0,2)))</f>
        <v>2</v>
      </c>
      <c r="AJ17" s="121">
        <f>IF('Data Entry'!AJ17="Yes, Both Conditions",1,IF('Data Entry'!AJ17="No",0,IF('Data Entry'!AJ17="Yes, Intervention Only",0,2)))</f>
        <v>2</v>
      </c>
      <c r="AK17" s="121">
        <f>IF('Data Entry'!AK17="Yes, Both Conditions",1,IF('Data Entry'!AK17="No",0,IF('Data Entry'!AK17="Yes, Intervention Only",0,2)))</f>
        <v>2</v>
      </c>
      <c r="AL17" s="121">
        <f>IF('Data Entry'!AL17="Yes, Both Conditions",1,IF('Data Entry'!AL17="No",0,IF('Data Entry'!AL17="Yes, Intervention Only",0,2)))</f>
        <v>2</v>
      </c>
      <c r="AM17" s="121">
        <f>IF('Data Entry'!AM17="Yes, Both Conditions",1,IF('Data Entry'!AM17="No",0,IF('Data Entry'!AM17="Yes, Intervention Only",0,2)))</f>
        <v>2</v>
      </c>
      <c r="AN17" s="121">
        <f>IF('Data Entry'!AN17="Yes, Both Conditions",1,IF('Data Entry'!AN17="No",0,IF('Data Entry'!AN17="Yes, Intervention Only",0,2)))</f>
        <v>2</v>
      </c>
      <c r="AO17" s="121">
        <f>IF('Data Entry'!AO17="Yes, Both Conditions",1,IF('Data Entry'!AO17="No",0,IF('Data Entry'!AO17="Yes, Intervention Only",0,2)))</f>
        <v>2</v>
      </c>
      <c r="AP17" s="121">
        <f>IF('Data Entry'!AP17="Yes, Both Conditions",1,IF('Data Entry'!AP17="No",0,IF('Data Entry'!AP17="Yes, Intervention Only",0,2)))</f>
        <v>2</v>
      </c>
      <c r="AQ17" s="121">
        <f>IF('Data Entry'!AQ17="Yes, Both Conditions",1,IF('Data Entry'!AQ17="No",0,IF('Data Entry'!AQ17="Yes, Intervention Only",0,2)))</f>
        <v>2</v>
      </c>
      <c r="AR17" s="121">
        <f>IF('Data Entry'!AR17="Yes, Both Conditions",1,IF('Data Entry'!AR17="No",0,IF('Data Entry'!AR17="Yes, Intervention Only",0,2)))</f>
        <v>2</v>
      </c>
      <c r="AS17" s="121">
        <f>IF('Data Entry'!AS17="Yes, Both Conditions",1,IF('Data Entry'!AS17="No",0,IF('Data Entry'!AS17="Yes, Intervention Only",0,2)))</f>
        <v>2</v>
      </c>
      <c r="AT17" s="121">
        <f>IF('Data Entry'!AT17="Yes, Both Conditions",1,IF('Data Entry'!AT17="No",0,IF('Data Entry'!AT17="Yes, Intervention Only",0,2)))</f>
        <v>2</v>
      </c>
      <c r="AU17" s="121">
        <f>IF('Data Entry'!AU17="Yes, Both Conditions",1,IF('Data Entry'!AU17="No",0,IF('Data Entry'!AU17="Yes, Intervention Only",0,2)))</f>
        <v>2</v>
      </c>
      <c r="AV17" s="121">
        <f>IF('Data Entry'!AV17="Yes, Both Conditions",1,IF('Data Entry'!AV17="No",0,IF('Data Entry'!AV17="Yes, Intervention Only",0,2)))</f>
        <v>2</v>
      </c>
      <c r="AW17" s="121">
        <f>IF('Data Entry'!AW17="Yes, Both Conditions",1,IF('Data Entry'!AW17="No",0,IF('Data Entry'!AW17="Yes, Intervention Only",0,2)))</f>
        <v>2</v>
      </c>
      <c r="AX17" s="121">
        <f>IF('Data Entry'!AX17="Yes, Both Conditions",1,IF('Data Entry'!AX17="No",0,IF('Data Entry'!AX17="Yes, Intervention Only",0,2)))</f>
        <v>2</v>
      </c>
      <c r="AY17" s="121">
        <f>IF('Data Entry'!AY17="Yes, Both Conditions",1,IF('Data Entry'!AY17="No",0,IF('Data Entry'!AY17="Yes, Intervention Only",0,2)))</f>
        <v>2</v>
      </c>
      <c r="AZ17" s="121">
        <f>IF('Data Entry'!AZ17="Yes, Both Conditions",1,IF('Data Entry'!AZ17="No",0,IF('Data Entry'!AZ17="Yes, Intervention Only",0,2)))</f>
        <v>2</v>
      </c>
      <c r="BA17" s="121">
        <f>IF('Data Entry'!BA17="Yes, Both Conditions",1,IF('Data Entry'!BA17="No",0,IF('Data Entry'!BA17="Yes, Intervention Only",0,2)))</f>
        <v>2</v>
      </c>
      <c r="BB17" s="121">
        <f>IF('Data Entry'!BB17="Yes, Both Conditions",1,IF('Data Entry'!BB17="No",0,IF('Data Entry'!BB17="Yes, Intervention Only",0,2)))</f>
        <v>2</v>
      </c>
      <c r="BC17" s="121">
        <f>IF('Data Entry'!BC17="Yes, Both Conditions",1,IF('Data Entry'!BC17="No",0,IF('Data Entry'!BC17="Yes, Intervention Only",0,2)))</f>
        <v>2</v>
      </c>
      <c r="BD17" s="121">
        <f>IF('Data Entry'!BD17="Yes, Both Conditions",1,IF('Data Entry'!BD17="No",0,IF('Data Entry'!BD17="Yes, Intervention Only",0,2)))</f>
        <v>2</v>
      </c>
      <c r="BE17" s="121">
        <f>IF('Data Entry'!BE17="Yes, Both Conditions",1,IF('Data Entry'!BE17="No",0,IF('Data Entry'!BE17="Yes, Intervention Only",0,2)))</f>
        <v>2</v>
      </c>
      <c r="BF17" s="121">
        <f>IF('Data Entry'!BF17="Yes, Both Conditions",1,IF('Data Entry'!BF17="No",0,IF('Data Entry'!BF17="Yes, Intervention Only",0,2)))</f>
        <v>2</v>
      </c>
      <c r="BG17" s="121">
        <f>IF('Data Entry'!BG17="Yes, Both Conditions",1,IF('Data Entry'!BG17="No",0,IF('Data Entry'!BG17="Yes, Intervention Only",0,2)))</f>
        <v>2</v>
      </c>
      <c r="BH17" s="121">
        <f>IF('Data Entry'!BH17="Yes, Both Conditions",1,IF('Data Entry'!BH17="No",0,IF('Data Entry'!BH17="Yes, Intervention Only",0,2)))</f>
        <v>2</v>
      </c>
      <c r="BI17" s="121">
        <f>IF('Data Entry'!BI17="Yes, Both Conditions",1,IF('Data Entry'!BI17="No",0,IF('Data Entry'!BI17="Yes, Intervention Only",0,2)))</f>
        <v>2</v>
      </c>
      <c r="BJ17" s="121">
        <f>IF('Data Entry'!BJ17="Yes, Both Conditions",1,IF('Data Entry'!BJ17="No",0,IF('Data Entry'!BJ17="Yes, Intervention Only",0,2)))</f>
        <v>2</v>
      </c>
      <c r="BK17" s="121">
        <f>IF('Data Entry'!BK17="Yes, Both Conditions",1,IF('Data Entry'!BK17="No",0,IF('Data Entry'!BK17="Yes, Intervention Only",0,2)))</f>
        <v>2</v>
      </c>
      <c r="BL17" s="121">
        <f>IF('Data Entry'!BL17="Yes, Both Conditions",1,IF('Data Entry'!BL17="No",0,IF('Data Entry'!BL17="Yes, Intervention Only",0,2)))</f>
        <v>2</v>
      </c>
      <c r="BM17" s="121">
        <f>IF('Data Entry'!BM17="Yes, Both Conditions",1,IF('Data Entry'!BM17="No",0,IF('Data Entry'!BM17="Yes, Intervention Only",0,2)))</f>
        <v>2</v>
      </c>
      <c r="BN17" s="121">
        <f>IF('Data Entry'!BN17="Yes, Both Conditions",1,IF('Data Entry'!BN17="No",0,IF('Data Entry'!BN17="Yes, Intervention Only",0,2)))</f>
        <v>2</v>
      </c>
      <c r="BO17" s="121">
        <f>IF('Data Entry'!BO17="Yes, Both Conditions",1,IF('Data Entry'!BO17="No",0,IF('Data Entry'!BO17="Yes, Intervention Only",0,2)))</f>
        <v>2</v>
      </c>
      <c r="BP17" s="121">
        <f>IF('Data Entry'!BP17="Yes, Both Conditions",1,IF('Data Entry'!BP17="No",0,IF('Data Entry'!BP17="Yes, Intervention Only",0,2)))</f>
        <v>2</v>
      </c>
      <c r="BQ17" s="121">
        <f>IF('Data Entry'!BQ17="Yes, Both Conditions",1,IF('Data Entry'!BQ17="No",0,IF('Data Entry'!BQ17="Yes, Intervention Only",0,2)))</f>
        <v>2</v>
      </c>
      <c r="BR17" s="121">
        <f>IF('Data Entry'!BR17="Yes, Both Conditions",1,IF('Data Entry'!BR17="No",0,IF('Data Entry'!BR17="Yes, Intervention Only",0,2)))</f>
        <v>2</v>
      </c>
      <c r="BS17" s="121">
        <f>IF('Data Entry'!BS17="Yes, Both Conditions",1,IF('Data Entry'!BS17="No",0,IF('Data Entry'!BS17="Yes, Intervention Only",0,2)))</f>
        <v>2</v>
      </c>
      <c r="BT17" s="121">
        <f>IF('Data Entry'!BT17="Yes, Both Conditions",1,IF('Data Entry'!BT17="No",0,IF('Data Entry'!BT17="Yes, Intervention Only",0,2)))</f>
        <v>2</v>
      </c>
      <c r="BU17" s="121">
        <f>IF('Data Entry'!BU17="Yes, Both Conditions",1,IF('Data Entry'!BU17="No",0,IF('Data Entry'!BU17="Yes, Intervention Only",0,2)))</f>
        <v>2</v>
      </c>
      <c r="BV17" s="121">
        <f>IF('Data Entry'!BV17="Yes, Both Conditions",1,IF('Data Entry'!BV17="No",0,IF('Data Entry'!BV17="Yes, Intervention Only",0,2)))</f>
        <v>2</v>
      </c>
      <c r="BW17" s="121">
        <f>IF('Data Entry'!BW17="Yes, Both Conditions",1,IF('Data Entry'!BW17="No",0,IF('Data Entry'!BW17="Yes, Intervention Only",0,2)))</f>
        <v>2</v>
      </c>
      <c r="BX17" s="121">
        <f>IF('Data Entry'!BX17="Yes, Both Conditions",1,IF('Data Entry'!BX17="No",0,IF('Data Entry'!BX17="Yes, Intervention Only",0,2)))</f>
        <v>2</v>
      </c>
      <c r="BY17" s="121">
        <f>IF('Data Entry'!BY17="Yes, Both Conditions",1,IF('Data Entry'!BY17="No",0,IF('Data Entry'!BY17="Yes, Intervention Only",0,2)))</f>
        <v>2</v>
      </c>
      <c r="BZ17" s="121">
        <f>IF('Data Entry'!BZ17="Yes, Both Conditions",1,IF('Data Entry'!BZ17="No",0,IF('Data Entry'!BZ17="Yes, Intervention Only",0,2)))</f>
        <v>2</v>
      </c>
      <c r="CA17" s="121">
        <f>IF('Data Entry'!CA17="Yes, Both Conditions",1,IF('Data Entry'!CA17="No",0,IF('Data Entry'!CA17="Yes, Intervention Only",0,2)))</f>
        <v>2</v>
      </c>
      <c r="CB17" s="121">
        <f>IF('Data Entry'!CB17="Yes, Both Conditions",1,IF('Data Entry'!CB17="No",0,IF('Data Entry'!CB17="Yes, Intervention Only",0,2)))</f>
        <v>2</v>
      </c>
      <c r="CC17" s="121">
        <f>IF('Data Entry'!CC17="Yes, Both Conditions",1,IF('Data Entry'!CC17="No",0,IF('Data Entry'!CC17="Yes, Intervention Only",0,2)))</f>
        <v>2</v>
      </c>
      <c r="CD17" s="121">
        <f>IF('Data Entry'!CD17="Yes, Both Conditions",1,IF('Data Entry'!CD17="No",0,IF('Data Entry'!CD17="Yes, Intervention Only",0,2)))</f>
        <v>2</v>
      </c>
      <c r="CE17" s="121">
        <f>IF('Data Entry'!CE17="Yes, Both Conditions",1,IF('Data Entry'!CE17="No",0,IF('Data Entry'!CE17="Yes, Intervention Only",0,2)))</f>
        <v>2</v>
      </c>
      <c r="CF17" s="121">
        <f>IF('Data Entry'!CF17="Yes, Both Conditions",1,IF('Data Entry'!CF17="No",0,IF('Data Entry'!CF17="Yes, Intervention Only",0,2)))</f>
        <v>2</v>
      </c>
      <c r="CG17" s="121">
        <f>IF('Data Entry'!CG17="Yes, Both Conditions",1,IF('Data Entry'!CG17="No",0,IF('Data Entry'!CG17="Yes, Intervention Only",0,2)))</f>
        <v>2</v>
      </c>
      <c r="CH17" s="121">
        <f>IF('Data Entry'!CH17="Yes, Both Conditions",1,IF('Data Entry'!CH17="No",0,IF('Data Entry'!CH17="Yes, Intervention Only",0,2)))</f>
        <v>2</v>
      </c>
      <c r="CI17" s="121">
        <f>IF('Data Entry'!CI17="Yes, Both Conditions",1,IF('Data Entry'!CI17="No",0,IF('Data Entry'!CI17="Yes, Intervention Only",0,2)))</f>
        <v>2</v>
      </c>
      <c r="CJ17" s="121">
        <f>IF('Data Entry'!CJ17="Yes, Both Conditions",1,IF('Data Entry'!CJ17="No",0,IF('Data Entry'!CJ17="Yes, Intervention Only",0,2)))</f>
        <v>2</v>
      </c>
      <c r="CK17" s="121">
        <f>IF('Data Entry'!CK17="Yes, Both Conditions",1,IF('Data Entry'!CK17="No",0,IF('Data Entry'!CK17="Yes, Intervention Only",0,2)))</f>
        <v>2</v>
      </c>
      <c r="CL17" s="121">
        <f>IF('Data Entry'!CL17="Yes, Both Conditions",1,IF('Data Entry'!CL17="No",0,IF('Data Entry'!CL17="Yes, Intervention Only",0,2)))</f>
        <v>2</v>
      </c>
      <c r="CM17" s="121">
        <f>IF('Data Entry'!CM17="Yes, Both Conditions",1,IF('Data Entry'!CM17="No",0,IF('Data Entry'!CM17="Yes, Intervention Only",0,2)))</f>
        <v>2</v>
      </c>
      <c r="CN17" s="121">
        <f>IF('Data Entry'!CN17="Yes, Both Conditions",1,IF('Data Entry'!CN17="No",0,IF('Data Entry'!CN17="Yes, Intervention Only",0,2)))</f>
        <v>2</v>
      </c>
      <c r="CO17" s="121">
        <f>IF('Data Entry'!CO17="Yes, Both Conditions",1,IF('Data Entry'!CO17="No",0,IF('Data Entry'!CO17="Yes, Intervention Only",0,2)))</f>
        <v>2</v>
      </c>
      <c r="CP17" s="121">
        <f>IF('Data Entry'!CP17="Yes, Both Conditions",1,IF('Data Entry'!CP17="No",0,IF('Data Entry'!CP17="Yes, Intervention Only",0,2)))</f>
        <v>2</v>
      </c>
      <c r="CQ17" s="121">
        <f>IF('Data Entry'!CQ17="Yes, Both Conditions",1,IF('Data Entry'!CQ17="No",0,IF('Data Entry'!CQ17="Yes, Intervention Only",0,2)))</f>
        <v>2</v>
      </c>
      <c r="CR17" s="121">
        <f>IF('Data Entry'!CR17="Yes, Both Conditions",1,IF('Data Entry'!CR17="No",0,IF('Data Entry'!CR17="Yes, Intervention Only",0,2)))</f>
        <v>2</v>
      </c>
      <c r="CS17" s="121">
        <f>IF('Data Entry'!CS17="Yes, Both Conditions",1,IF('Data Entry'!CS17="No",0,IF('Data Entry'!CS17="Yes, Intervention Only",0,2)))</f>
        <v>2</v>
      </c>
      <c r="CT17" s="121">
        <f>IF('Data Entry'!CT17="Yes, Both Conditions",1,IF('Data Entry'!CT17="No",0,IF('Data Entry'!CT17="Yes, Intervention Only",0,2)))</f>
        <v>2</v>
      </c>
      <c r="CU17" s="121">
        <f>IF('Data Entry'!CU17="Yes, Both Conditions",1,IF('Data Entry'!CU17="No",0,IF('Data Entry'!CU17="Yes, Intervention Only",0,2)))</f>
        <v>2</v>
      </c>
      <c r="CV17" s="121">
        <f>IF('Data Entry'!CV17="Yes, Both Conditions",1,IF('Data Entry'!CV17="No",0,IF('Data Entry'!CV17="Yes, Intervention Only",0,2)))</f>
        <v>2</v>
      </c>
      <c r="CW17" s="121">
        <f>IF('Data Entry'!CW17="Yes, Both Conditions",1,IF('Data Entry'!CW17="No",0,IF('Data Entry'!CW17="Yes, Intervention Only",0,2)))</f>
        <v>2</v>
      </c>
      <c r="CX17" s="121">
        <f>IF('Data Entry'!CX17="Yes, Both Conditions",1,IF('Data Entry'!CX17="No",0,IF('Data Entry'!CX17="Yes, Intervention Only",0,2)))</f>
        <v>2</v>
      </c>
      <c r="CY17" s="121">
        <f>IF('Data Entry'!CY17="Yes, Both Conditions",1,IF('Data Entry'!CY17="No",0,IF('Data Entry'!CY17="Yes, Intervention Only",0,2)))</f>
        <v>2</v>
      </c>
      <c r="CZ17" s="121">
        <f>IF('Data Entry'!CZ17="Yes, Both Conditions",1,IF('Data Entry'!CZ17="No",0,IF('Data Entry'!CZ17="Yes, Intervention Only",0,2)))</f>
        <v>2</v>
      </c>
      <c r="DA17" s="121">
        <f>IF('Data Entry'!DA17="Yes, Both Conditions",1,IF('Data Entry'!DA17="No",0,IF('Data Entry'!DA17="Yes, Intervention Only",0,2)))</f>
        <v>2</v>
      </c>
      <c r="DB17" s="121">
        <f>IF('Data Entry'!DB17="Yes, Both Conditions",1,IF('Data Entry'!DB17="No",0,IF('Data Entry'!DB17="Yes, Intervention Only",0,2)))</f>
        <v>2</v>
      </c>
      <c r="DC17" s="121">
        <f>IF('Data Entry'!DC17="Yes, Both Conditions",1,IF('Data Entry'!DC17="No",0,IF('Data Entry'!DC17="Yes, Intervention Only",0,2)))</f>
        <v>2</v>
      </c>
      <c r="DD17" s="121">
        <f>IF('Data Entry'!DD17="Yes, Both Conditions",1,IF('Data Entry'!DD17="No",0,IF('Data Entry'!DD17="Yes, Intervention Only",0,2)))</f>
        <v>2</v>
      </c>
      <c r="DE17" s="121">
        <f>IF('Data Entry'!DE17="Yes, Both Conditions",1,IF('Data Entry'!DE17="No",0,IF('Data Entry'!DE17="Yes, Intervention Only",0,2)))</f>
        <v>2</v>
      </c>
      <c r="DF17" s="121">
        <f>IF('Data Entry'!DF17="Yes, Both Conditions",1,IF('Data Entry'!DF17="No",0,IF('Data Entry'!DF17="Yes, Intervention Only",0,2)))</f>
        <v>2</v>
      </c>
      <c r="DG17" s="121">
        <f>IF('Data Entry'!DG17="Yes, Both Conditions",1,IF('Data Entry'!DG17="No",0,IF('Data Entry'!DG17="Yes, Intervention Only",0,2)))</f>
        <v>2</v>
      </c>
      <c r="DH17" s="121">
        <f>IF('Data Entry'!DH17="Yes, Both Conditions",1,IF('Data Entry'!DH17="No",0,IF('Data Entry'!DH17="Yes, Intervention Only",0,2)))</f>
        <v>2</v>
      </c>
      <c r="DI17" s="121">
        <f>IF('Data Entry'!DI17="Yes, Both Conditions",1,IF('Data Entry'!DI17="No",0,IF('Data Entry'!DI17="Yes, Intervention Only",0,2)))</f>
        <v>2</v>
      </c>
      <c r="DJ17" s="121">
        <f>IF('Data Entry'!DJ17="Yes, Both Conditions",1,IF('Data Entry'!DJ17="No",0,IF('Data Entry'!DJ17="Yes, Intervention Only",0,2)))</f>
        <v>2</v>
      </c>
      <c r="DK17" s="121">
        <f>IF('Data Entry'!DK17="Yes, Both Conditions",1,IF('Data Entry'!DK17="No",0,IF('Data Entry'!DK17="Yes, Intervention Only",0,2)))</f>
        <v>2</v>
      </c>
      <c r="DL17" s="121">
        <f>IF('Data Entry'!DL17="Yes, Both Conditions",1,IF('Data Entry'!DL17="No",0,IF('Data Entry'!DL17="Yes, Intervention Only",0,2)))</f>
        <v>2</v>
      </c>
      <c r="DM17" s="121">
        <f>IF('Data Entry'!DM17="Yes, Both Conditions",1,IF('Data Entry'!DM17="No",0,IF('Data Entry'!DM17="Yes, Intervention Only",0,2)))</f>
        <v>2</v>
      </c>
      <c r="DN17" s="121">
        <f>IF('Data Entry'!DN17="Yes, Both Conditions",1,IF('Data Entry'!DN17="No",0,IF('Data Entry'!DN17="Yes, Intervention Only",0,2)))</f>
        <v>2</v>
      </c>
      <c r="DO17" s="121">
        <f>IF('Data Entry'!DO17="Yes, Both Conditions",1,IF('Data Entry'!DO17="No",0,IF('Data Entry'!DO17="Yes, Intervention Only",0,2)))</f>
        <v>2</v>
      </c>
      <c r="DP17" s="121">
        <f>IF('Data Entry'!DP17="Yes, Both Conditions",1,IF('Data Entry'!DP17="No",0,IF('Data Entry'!DP17="Yes, Intervention Only",0,2)))</f>
        <v>2</v>
      </c>
      <c r="DQ17" s="121">
        <f>IF('Data Entry'!DQ17="Yes, Both Conditions",1,IF('Data Entry'!DQ17="No",0,IF('Data Entry'!DQ17="Yes, Intervention Only",0,2)))</f>
        <v>2</v>
      </c>
      <c r="DR17" s="121">
        <f>IF('Data Entry'!DR17="Yes, Both Conditions",1,IF('Data Entry'!DR17="No",0,IF('Data Entry'!DR17="Yes, Intervention Only",0,2)))</f>
        <v>2</v>
      </c>
      <c r="DS17" s="121">
        <f>IF('Data Entry'!DS17="Yes, Both Conditions",1,IF('Data Entry'!DS17="No",0,IF('Data Entry'!DS17="Yes, Intervention Only",0,2)))</f>
        <v>2</v>
      </c>
      <c r="DT17" s="121">
        <f>IF('Data Entry'!DT17="Yes, Both Conditions",1,IF('Data Entry'!DT17="No",0,IF('Data Entry'!DT17="Yes, Intervention Only",0,2)))</f>
        <v>2</v>
      </c>
    </row>
    <row r="18" spans="1:126" ht="16" customHeight="1">
      <c r="A18" s="120" t="s">
        <v>14</v>
      </c>
      <c r="E18" s="121">
        <f>IF('Data Entry'!E18="Yes",1,IF('Data Entry'!E18="No",0,IF('Data Entry'!E18="Not Possible","",2)))</f>
        <v>2</v>
      </c>
      <c r="F18" s="121">
        <f>IF('Data Entry'!F18="Yes",1,IF('Data Entry'!F18="No",0,IF('Data Entry'!F18="Not Possible","",2)))</f>
        <v>2</v>
      </c>
      <c r="G18" s="121">
        <f>IF('Data Entry'!G18="Yes",1,IF('Data Entry'!G18="No",0,IF('Data Entry'!G18="Not Possible","",2)))</f>
        <v>2</v>
      </c>
      <c r="H18" s="121">
        <f>IF('Data Entry'!H18="Yes",1,IF('Data Entry'!H18="No",0,IF('Data Entry'!H18="Not Possible","",2)))</f>
        <v>2</v>
      </c>
      <c r="I18" s="121">
        <f>IF('Data Entry'!I18="Yes",1,IF('Data Entry'!I18="No",0,IF('Data Entry'!I18="Not Possible","",2)))</f>
        <v>2</v>
      </c>
      <c r="J18" s="121">
        <f>IF('Data Entry'!J18="Yes",1,IF('Data Entry'!J18="No",0,IF('Data Entry'!J18="Not Possible","",2)))</f>
        <v>2</v>
      </c>
      <c r="K18" s="121">
        <f>IF('Data Entry'!K18="Yes",1,IF('Data Entry'!K18="No",0,IF('Data Entry'!K18="Not Possible","",2)))</f>
        <v>2</v>
      </c>
      <c r="L18" s="121">
        <f>IF('Data Entry'!L18="Yes",1,IF('Data Entry'!L18="No",0,IF('Data Entry'!L18="Not Possible","",2)))</f>
        <v>2</v>
      </c>
      <c r="M18" s="121">
        <f>IF('Data Entry'!M18="Yes",1,IF('Data Entry'!M18="No",0,IF('Data Entry'!M18="Not Possible","",2)))</f>
        <v>2</v>
      </c>
      <c r="N18" s="121">
        <f>IF('Data Entry'!N18="Yes",1,IF('Data Entry'!N18="No",0,IF('Data Entry'!N18="Not Possible","",2)))</f>
        <v>2</v>
      </c>
      <c r="O18" s="121">
        <f>IF('Data Entry'!O18="Yes",1,IF('Data Entry'!O18="No",0,IF('Data Entry'!O18="Not Possible","",2)))</f>
        <v>2</v>
      </c>
      <c r="P18" s="121">
        <f>IF('Data Entry'!P18="Yes",1,IF('Data Entry'!P18="No",0,IF('Data Entry'!P18="Not Possible","",2)))</f>
        <v>2</v>
      </c>
      <c r="Q18" s="121">
        <f>IF('Data Entry'!Q18="Yes",1,IF('Data Entry'!Q18="No",0,IF('Data Entry'!Q18="Not Possible","",2)))</f>
        <v>2</v>
      </c>
      <c r="R18" s="121">
        <f>IF('Data Entry'!R18="Yes",1,IF('Data Entry'!R18="No",0,IF('Data Entry'!R18="Not Possible","",2)))</f>
        <v>2</v>
      </c>
      <c r="S18" s="121">
        <f>IF('Data Entry'!S18="Yes",1,IF('Data Entry'!S18="No",0,IF('Data Entry'!S18="Not Possible","",2)))</f>
        <v>2</v>
      </c>
      <c r="T18" s="121">
        <f>IF('Data Entry'!T18="Yes",1,IF('Data Entry'!T18="No",0,IF('Data Entry'!T18="Not Possible","",2)))</f>
        <v>2</v>
      </c>
      <c r="U18" s="121">
        <f>IF('Data Entry'!U18="Yes",1,IF('Data Entry'!U18="No",0,IF('Data Entry'!U18="Not Possible","",2)))</f>
        <v>2</v>
      </c>
      <c r="V18" s="121">
        <f>IF('Data Entry'!V18="Yes",1,IF('Data Entry'!V18="No",0,IF('Data Entry'!V18="Not Possible","",2)))</f>
        <v>2</v>
      </c>
      <c r="W18" s="121">
        <f>IF('Data Entry'!W18="Yes",1,IF('Data Entry'!W18="No",0,IF('Data Entry'!W18="Not Possible","",2)))</f>
        <v>2</v>
      </c>
      <c r="X18" s="121">
        <f>IF('Data Entry'!X18="Yes",1,IF('Data Entry'!X18="No",0,IF('Data Entry'!X18="Not Possible","",2)))</f>
        <v>2</v>
      </c>
      <c r="Y18" s="121">
        <f>IF('Data Entry'!Y18="Yes",1,IF('Data Entry'!Y18="No",0,IF('Data Entry'!Y18="Not Possible","",2)))</f>
        <v>2</v>
      </c>
      <c r="Z18" s="121">
        <f>IF('Data Entry'!Z18="Yes",1,IF('Data Entry'!Z18="No",0,IF('Data Entry'!Z18="Not Possible","",2)))</f>
        <v>2</v>
      </c>
      <c r="AA18" s="121">
        <f>IF('Data Entry'!AA18="Yes",1,IF('Data Entry'!AA18="No",0,IF('Data Entry'!AA18="Not Possible","",2)))</f>
        <v>2</v>
      </c>
      <c r="AB18" s="121">
        <f>IF('Data Entry'!AB18="Yes",1,IF('Data Entry'!AB18="No",0,IF('Data Entry'!AB18="Not Possible","",2)))</f>
        <v>2</v>
      </c>
      <c r="AC18" s="121">
        <f>IF('Data Entry'!AC18="Yes",1,IF('Data Entry'!AC18="No",0,IF('Data Entry'!AC18="Not Possible","",2)))</f>
        <v>2</v>
      </c>
      <c r="AD18" s="121">
        <f>IF('Data Entry'!AD18="Yes",1,IF('Data Entry'!AD18="No",0,IF('Data Entry'!AD18="Not Possible","",2)))</f>
        <v>2</v>
      </c>
      <c r="AE18" s="121">
        <f>IF('Data Entry'!AE18="Yes",1,IF('Data Entry'!AE18="No",0,IF('Data Entry'!AE18="Not Possible","",2)))</f>
        <v>2</v>
      </c>
      <c r="AF18" s="121">
        <f>IF('Data Entry'!AF18="Yes",1,IF('Data Entry'!AF18="No",0,IF('Data Entry'!AF18="Not Possible","",2)))</f>
        <v>2</v>
      </c>
      <c r="AG18" s="121">
        <f>IF('Data Entry'!AG18="Yes",1,IF('Data Entry'!AG18="No",0,IF('Data Entry'!AG18="Not Possible","",2)))</f>
        <v>2</v>
      </c>
      <c r="AH18" s="121">
        <f>IF('Data Entry'!AH18="Yes",1,IF('Data Entry'!AH18="No",0,IF('Data Entry'!AH18="Not Possible","",2)))</f>
        <v>2</v>
      </c>
      <c r="AI18" s="121">
        <f>IF('Data Entry'!AI18="Yes",1,IF('Data Entry'!AI18="No",0,IF('Data Entry'!AI18="Not Possible","",2)))</f>
        <v>2</v>
      </c>
      <c r="AJ18" s="121">
        <f>IF('Data Entry'!AJ18="Yes",1,IF('Data Entry'!AJ18="No",0,IF('Data Entry'!AJ18="Not Possible","",2)))</f>
        <v>2</v>
      </c>
      <c r="AK18" s="121">
        <f>IF('Data Entry'!AK18="Yes",1,IF('Data Entry'!AK18="No",0,IF('Data Entry'!AK18="Not Possible","",2)))</f>
        <v>2</v>
      </c>
      <c r="AL18" s="121">
        <f>IF('Data Entry'!AL18="Yes",1,IF('Data Entry'!AL18="No",0,IF('Data Entry'!AL18="Not Possible","",2)))</f>
        <v>2</v>
      </c>
      <c r="AM18" s="121">
        <f>IF('Data Entry'!AM18="Yes",1,IF('Data Entry'!AM18="No",0,IF('Data Entry'!AM18="Not Possible","",2)))</f>
        <v>2</v>
      </c>
      <c r="AN18" s="121">
        <f>IF('Data Entry'!AN18="Yes",1,IF('Data Entry'!AN18="No",0,IF('Data Entry'!AN18="Not Possible","",2)))</f>
        <v>2</v>
      </c>
      <c r="AO18" s="121">
        <f>IF('Data Entry'!AO18="Yes",1,IF('Data Entry'!AO18="No",0,IF('Data Entry'!AO18="Not Possible","",2)))</f>
        <v>2</v>
      </c>
      <c r="AP18" s="121">
        <f>IF('Data Entry'!AP18="Yes",1,IF('Data Entry'!AP18="No",0,IF('Data Entry'!AP18="Not Possible","",2)))</f>
        <v>2</v>
      </c>
      <c r="AQ18" s="121">
        <f>IF('Data Entry'!AQ18="Yes",1,IF('Data Entry'!AQ18="No",0,IF('Data Entry'!AQ18="Not Possible","",2)))</f>
        <v>2</v>
      </c>
      <c r="AR18" s="121">
        <f>IF('Data Entry'!AR18="Yes",1,IF('Data Entry'!AR18="No",0,IF('Data Entry'!AR18="Not Possible","",2)))</f>
        <v>2</v>
      </c>
      <c r="AS18" s="121">
        <f>IF('Data Entry'!AS18="Yes",1,IF('Data Entry'!AS18="No",0,IF('Data Entry'!AS18="Not Possible","",2)))</f>
        <v>2</v>
      </c>
      <c r="AT18" s="121">
        <f>IF('Data Entry'!AT18="Yes",1,IF('Data Entry'!AT18="No",0,IF('Data Entry'!AT18="Not Possible","",2)))</f>
        <v>2</v>
      </c>
      <c r="AU18" s="121">
        <f>IF('Data Entry'!AU18="Yes",1,IF('Data Entry'!AU18="No",0,IF('Data Entry'!AU18="Not Possible","",2)))</f>
        <v>2</v>
      </c>
      <c r="AV18" s="121">
        <f>IF('Data Entry'!AV18="Yes",1,IF('Data Entry'!AV18="No",0,IF('Data Entry'!AV18="Not Possible","",2)))</f>
        <v>2</v>
      </c>
      <c r="AW18" s="121">
        <f>IF('Data Entry'!AW18="Yes",1,IF('Data Entry'!AW18="No",0,IF('Data Entry'!AW18="Not Possible","",2)))</f>
        <v>2</v>
      </c>
      <c r="AX18" s="121">
        <f>IF('Data Entry'!AX18="Yes",1,IF('Data Entry'!AX18="No",0,IF('Data Entry'!AX18="Not Possible","",2)))</f>
        <v>2</v>
      </c>
      <c r="AY18" s="121">
        <f>IF('Data Entry'!AY18="Yes",1,IF('Data Entry'!AY18="No",0,IF('Data Entry'!AY18="Not Possible","",2)))</f>
        <v>2</v>
      </c>
      <c r="AZ18" s="121">
        <f>IF('Data Entry'!AZ18="Yes",1,IF('Data Entry'!AZ18="No",0,IF('Data Entry'!AZ18="Not Possible","",2)))</f>
        <v>2</v>
      </c>
      <c r="BA18" s="121">
        <f>IF('Data Entry'!BA18="Yes",1,IF('Data Entry'!BA18="No",0,IF('Data Entry'!BA18="Not Possible","",2)))</f>
        <v>2</v>
      </c>
      <c r="BB18" s="121">
        <f>IF('Data Entry'!BB18="Yes",1,IF('Data Entry'!BB18="No",0,IF('Data Entry'!BB18="Not Possible","",2)))</f>
        <v>2</v>
      </c>
      <c r="BC18" s="121">
        <f>IF('Data Entry'!BC18="Yes",1,IF('Data Entry'!BC18="No",0,IF('Data Entry'!BC18="Not Possible","",2)))</f>
        <v>2</v>
      </c>
      <c r="BD18" s="121">
        <f>IF('Data Entry'!BD18="Yes",1,IF('Data Entry'!BD18="No",0,IF('Data Entry'!BD18="Not Possible","",2)))</f>
        <v>2</v>
      </c>
      <c r="BE18" s="121">
        <f>IF('Data Entry'!BE18="Yes",1,IF('Data Entry'!BE18="No",0,IF('Data Entry'!BE18="Not Possible","",2)))</f>
        <v>2</v>
      </c>
      <c r="BF18" s="121">
        <f>IF('Data Entry'!BF18="Yes",1,IF('Data Entry'!BF18="No",0,IF('Data Entry'!BF18="Not Possible","",2)))</f>
        <v>2</v>
      </c>
      <c r="BG18" s="121">
        <f>IF('Data Entry'!BG18="Yes",1,IF('Data Entry'!BG18="No",0,IF('Data Entry'!BG18="Not Possible","",2)))</f>
        <v>2</v>
      </c>
      <c r="BH18" s="121">
        <f>IF('Data Entry'!BH18="Yes",1,IF('Data Entry'!BH18="No",0,IF('Data Entry'!BH18="Not Possible","",2)))</f>
        <v>2</v>
      </c>
      <c r="BI18" s="121">
        <f>IF('Data Entry'!BI18="Yes",1,IF('Data Entry'!BI18="No",0,IF('Data Entry'!BI18="Not Possible","",2)))</f>
        <v>2</v>
      </c>
      <c r="BJ18" s="121">
        <f>IF('Data Entry'!BJ18="Yes",1,IF('Data Entry'!BJ18="No",0,IF('Data Entry'!BJ18="Not Possible","",2)))</f>
        <v>2</v>
      </c>
      <c r="BK18" s="121">
        <f>IF('Data Entry'!BK18="Yes",1,IF('Data Entry'!BK18="No",0,IF('Data Entry'!BK18="Not Possible","",2)))</f>
        <v>2</v>
      </c>
      <c r="BL18" s="121">
        <f>IF('Data Entry'!BL18="Yes",1,IF('Data Entry'!BL18="No",0,IF('Data Entry'!BL18="Not Possible","",2)))</f>
        <v>2</v>
      </c>
      <c r="BM18" s="121">
        <f>IF('Data Entry'!BM18="Yes",1,IF('Data Entry'!BM18="No",0,IF('Data Entry'!BM18="Not Possible","",2)))</f>
        <v>2</v>
      </c>
      <c r="BN18" s="121">
        <f>IF('Data Entry'!BN18="Yes",1,IF('Data Entry'!BN18="No",0,IF('Data Entry'!BN18="Not Possible","",2)))</f>
        <v>2</v>
      </c>
      <c r="BO18" s="121">
        <f>IF('Data Entry'!BO18="Yes",1,IF('Data Entry'!BO18="No",0,IF('Data Entry'!BO18="Not Possible","",2)))</f>
        <v>2</v>
      </c>
      <c r="BP18" s="121">
        <f>IF('Data Entry'!BP18="Yes",1,IF('Data Entry'!BP18="No",0,IF('Data Entry'!BP18="Not Possible","",2)))</f>
        <v>2</v>
      </c>
      <c r="BQ18" s="121">
        <f>IF('Data Entry'!BQ18="Yes",1,IF('Data Entry'!BQ18="No",0,IF('Data Entry'!BQ18="Not Possible","",2)))</f>
        <v>2</v>
      </c>
      <c r="BR18" s="121">
        <f>IF('Data Entry'!BR18="Yes",1,IF('Data Entry'!BR18="No",0,IF('Data Entry'!BR18="Not Possible","",2)))</f>
        <v>2</v>
      </c>
      <c r="BS18" s="121">
        <f>IF('Data Entry'!BS18="Yes",1,IF('Data Entry'!BS18="No",0,IF('Data Entry'!BS18="Not Possible","",2)))</f>
        <v>2</v>
      </c>
      <c r="BT18" s="121">
        <f>IF('Data Entry'!BT18="Yes",1,IF('Data Entry'!BT18="No",0,IF('Data Entry'!BT18="Not Possible","",2)))</f>
        <v>2</v>
      </c>
      <c r="BU18" s="121">
        <f>IF('Data Entry'!BU18="Yes",1,IF('Data Entry'!BU18="No",0,IF('Data Entry'!BU18="Not Possible","",2)))</f>
        <v>2</v>
      </c>
      <c r="BV18" s="121">
        <f>IF('Data Entry'!BV18="Yes",1,IF('Data Entry'!BV18="No",0,IF('Data Entry'!BV18="Not Possible","",2)))</f>
        <v>2</v>
      </c>
      <c r="BW18" s="121">
        <f>IF('Data Entry'!BW18="Yes",1,IF('Data Entry'!BW18="No",0,IF('Data Entry'!BW18="Not Possible","",2)))</f>
        <v>2</v>
      </c>
      <c r="BX18" s="121">
        <f>IF('Data Entry'!BX18="Yes",1,IF('Data Entry'!BX18="No",0,IF('Data Entry'!BX18="Not Possible","",2)))</f>
        <v>2</v>
      </c>
      <c r="BY18" s="121">
        <f>IF('Data Entry'!BY18="Yes",1,IF('Data Entry'!BY18="No",0,IF('Data Entry'!BY18="Not Possible","",2)))</f>
        <v>2</v>
      </c>
      <c r="BZ18" s="121">
        <f>IF('Data Entry'!BZ18="Yes",1,IF('Data Entry'!BZ18="No",0,IF('Data Entry'!BZ18="Not Possible","",2)))</f>
        <v>2</v>
      </c>
      <c r="CA18" s="121">
        <f>IF('Data Entry'!CA18="Yes",1,IF('Data Entry'!CA18="No",0,IF('Data Entry'!CA18="Not Possible","",2)))</f>
        <v>2</v>
      </c>
      <c r="CB18" s="121">
        <f>IF('Data Entry'!CB18="Yes",1,IF('Data Entry'!CB18="No",0,IF('Data Entry'!CB18="Not Possible","",2)))</f>
        <v>2</v>
      </c>
      <c r="CC18" s="121">
        <f>IF('Data Entry'!CC18="Yes",1,IF('Data Entry'!CC18="No",0,IF('Data Entry'!CC18="Not Possible","",2)))</f>
        <v>2</v>
      </c>
      <c r="CD18" s="121">
        <f>IF('Data Entry'!CD18="Yes",1,IF('Data Entry'!CD18="No",0,IF('Data Entry'!CD18="Not Possible","",2)))</f>
        <v>2</v>
      </c>
      <c r="CE18" s="121">
        <f>IF('Data Entry'!CE18="Yes",1,IF('Data Entry'!CE18="No",0,IF('Data Entry'!CE18="Not Possible","",2)))</f>
        <v>2</v>
      </c>
      <c r="CF18" s="121">
        <f>IF('Data Entry'!CF18="Yes",1,IF('Data Entry'!CF18="No",0,IF('Data Entry'!CF18="Not Possible","",2)))</f>
        <v>2</v>
      </c>
      <c r="CG18" s="121">
        <f>IF('Data Entry'!CG18="Yes",1,IF('Data Entry'!CG18="No",0,IF('Data Entry'!CG18="Not Possible","",2)))</f>
        <v>2</v>
      </c>
      <c r="CH18" s="121">
        <f>IF('Data Entry'!CH18="Yes",1,IF('Data Entry'!CH18="No",0,IF('Data Entry'!CH18="Not Possible","",2)))</f>
        <v>2</v>
      </c>
      <c r="CI18" s="121">
        <f>IF('Data Entry'!CI18="Yes",1,IF('Data Entry'!CI18="No",0,IF('Data Entry'!CI18="Not Possible","",2)))</f>
        <v>2</v>
      </c>
      <c r="CJ18" s="121">
        <f>IF('Data Entry'!CJ18="Yes",1,IF('Data Entry'!CJ18="No",0,IF('Data Entry'!CJ18="Not Possible","",2)))</f>
        <v>2</v>
      </c>
      <c r="CK18" s="121">
        <f>IF('Data Entry'!CK18="Yes",1,IF('Data Entry'!CK18="No",0,IF('Data Entry'!CK18="Not Possible","",2)))</f>
        <v>2</v>
      </c>
      <c r="CL18" s="121">
        <f>IF('Data Entry'!CL18="Yes",1,IF('Data Entry'!CL18="No",0,IF('Data Entry'!CL18="Not Possible","",2)))</f>
        <v>2</v>
      </c>
      <c r="CM18" s="121">
        <f>IF('Data Entry'!CM18="Yes",1,IF('Data Entry'!CM18="No",0,IF('Data Entry'!CM18="Not Possible","",2)))</f>
        <v>2</v>
      </c>
      <c r="CN18" s="121">
        <f>IF('Data Entry'!CN18="Yes",1,IF('Data Entry'!CN18="No",0,IF('Data Entry'!CN18="Not Possible","",2)))</f>
        <v>2</v>
      </c>
      <c r="CO18" s="121">
        <f>IF('Data Entry'!CO18="Yes",1,IF('Data Entry'!CO18="No",0,IF('Data Entry'!CO18="Not Possible","",2)))</f>
        <v>2</v>
      </c>
      <c r="CP18" s="121">
        <f>IF('Data Entry'!CP18="Yes",1,IF('Data Entry'!CP18="No",0,IF('Data Entry'!CP18="Not Possible","",2)))</f>
        <v>2</v>
      </c>
      <c r="CQ18" s="121">
        <f>IF('Data Entry'!CQ18="Yes",1,IF('Data Entry'!CQ18="No",0,IF('Data Entry'!CQ18="Not Possible","",2)))</f>
        <v>2</v>
      </c>
      <c r="CR18" s="121">
        <f>IF('Data Entry'!CR18="Yes",1,IF('Data Entry'!CR18="No",0,IF('Data Entry'!CR18="Not Possible","",2)))</f>
        <v>2</v>
      </c>
      <c r="CS18" s="121">
        <f>IF('Data Entry'!CS18="Yes",1,IF('Data Entry'!CS18="No",0,IF('Data Entry'!CS18="Not Possible","",2)))</f>
        <v>2</v>
      </c>
      <c r="CT18" s="121">
        <f>IF('Data Entry'!CT18="Yes",1,IF('Data Entry'!CT18="No",0,IF('Data Entry'!CT18="Not Possible","",2)))</f>
        <v>2</v>
      </c>
      <c r="CU18" s="121">
        <f>IF('Data Entry'!CU18="Yes",1,IF('Data Entry'!CU18="No",0,IF('Data Entry'!CU18="Not Possible","",2)))</f>
        <v>2</v>
      </c>
      <c r="CV18" s="121">
        <f>IF('Data Entry'!CV18="Yes",1,IF('Data Entry'!CV18="No",0,IF('Data Entry'!CV18="Not Possible","",2)))</f>
        <v>2</v>
      </c>
      <c r="CW18" s="121">
        <f>IF('Data Entry'!CW18="Yes",1,IF('Data Entry'!CW18="No",0,IF('Data Entry'!CW18="Not Possible","",2)))</f>
        <v>2</v>
      </c>
      <c r="CX18" s="121">
        <f>IF('Data Entry'!CX18="Yes",1,IF('Data Entry'!CX18="No",0,IF('Data Entry'!CX18="Not Possible","",2)))</f>
        <v>2</v>
      </c>
      <c r="CY18" s="121">
        <f>IF('Data Entry'!CY18="Yes",1,IF('Data Entry'!CY18="No",0,IF('Data Entry'!CY18="Not Possible","",2)))</f>
        <v>2</v>
      </c>
      <c r="CZ18" s="121">
        <f>IF('Data Entry'!CZ18="Yes",1,IF('Data Entry'!CZ18="No",0,IF('Data Entry'!CZ18="Not Possible","",2)))</f>
        <v>2</v>
      </c>
      <c r="DA18" s="121">
        <f>IF('Data Entry'!DA18="Yes",1,IF('Data Entry'!DA18="No",0,IF('Data Entry'!DA18="Not Possible","",2)))</f>
        <v>2</v>
      </c>
      <c r="DB18" s="121">
        <f>IF('Data Entry'!DB18="Yes",1,IF('Data Entry'!DB18="No",0,IF('Data Entry'!DB18="Not Possible","",2)))</f>
        <v>2</v>
      </c>
      <c r="DC18" s="121">
        <f>IF('Data Entry'!DC18="Yes",1,IF('Data Entry'!DC18="No",0,IF('Data Entry'!DC18="Not Possible","",2)))</f>
        <v>2</v>
      </c>
      <c r="DD18" s="121">
        <f>IF('Data Entry'!DD18="Yes",1,IF('Data Entry'!DD18="No",0,IF('Data Entry'!DD18="Not Possible","",2)))</f>
        <v>2</v>
      </c>
      <c r="DE18" s="121">
        <f>IF('Data Entry'!DE18="Yes",1,IF('Data Entry'!DE18="No",0,IF('Data Entry'!DE18="Not Possible","",2)))</f>
        <v>2</v>
      </c>
      <c r="DF18" s="121">
        <f>IF('Data Entry'!DF18="Yes",1,IF('Data Entry'!DF18="No",0,IF('Data Entry'!DF18="Not Possible","",2)))</f>
        <v>2</v>
      </c>
      <c r="DG18" s="121">
        <f>IF('Data Entry'!DG18="Yes",1,IF('Data Entry'!DG18="No",0,IF('Data Entry'!DG18="Not Possible","",2)))</f>
        <v>2</v>
      </c>
      <c r="DH18" s="121">
        <f>IF('Data Entry'!DH18="Yes",1,IF('Data Entry'!DH18="No",0,IF('Data Entry'!DH18="Not Possible","",2)))</f>
        <v>2</v>
      </c>
      <c r="DI18" s="121">
        <f>IF('Data Entry'!DI18="Yes",1,IF('Data Entry'!DI18="No",0,IF('Data Entry'!DI18="Not Possible","",2)))</f>
        <v>2</v>
      </c>
      <c r="DJ18" s="121">
        <f>IF('Data Entry'!DJ18="Yes",1,IF('Data Entry'!DJ18="No",0,IF('Data Entry'!DJ18="Not Possible","",2)))</f>
        <v>2</v>
      </c>
      <c r="DK18" s="121">
        <f>IF('Data Entry'!DK18="Yes",1,IF('Data Entry'!DK18="No",0,IF('Data Entry'!DK18="Not Possible","",2)))</f>
        <v>2</v>
      </c>
      <c r="DL18" s="121">
        <f>IF('Data Entry'!DL18="Yes",1,IF('Data Entry'!DL18="No",0,IF('Data Entry'!DL18="Not Possible","",2)))</f>
        <v>2</v>
      </c>
      <c r="DM18" s="121">
        <f>IF('Data Entry'!DM18="Yes",1,IF('Data Entry'!DM18="No",0,IF('Data Entry'!DM18="Not Possible","",2)))</f>
        <v>2</v>
      </c>
      <c r="DN18" s="121">
        <f>IF('Data Entry'!DN18="Yes",1,IF('Data Entry'!DN18="No",0,IF('Data Entry'!DN18="Not Possible","",2)))</f>
        <v>2</v>
      </c>
      <c r="DO18" s="121">
        <f>IF('Data Entry'!DO18="Yes",1,IF('Data Entry'!DO18="No",0,IF('Data Entry'!DO18="Not Possible","",2)))</f>
        <v>2</v>
      </c>
      <c r="DP18" s="121">
        <f>IF('Data Entry'!DP18="Yes",1,IF('Data Entry'!DP18="No",0,IF('Data Entry'!DP18="Not Possible","",2)))</f>
        <v>2</v>
      </c>
      <c r="DQ18" s="121">
        <f>IF('Data Entry'!DQ18="Yes",1,IF('Data Entry'!DQ18="No",0,IF('Data Entry'!DQ18="Not Possible","",2)))</f>
        <v>2</v>
      </c>
      <c r="DR18" s="121">
        <f>IF('Data Entry'!DR18="Yes",1,IF('Data Entry'!DR18="No",0,IF('Data Entry'!DR18="Not Possible","",2)))</f>
        <v>2</v>
      </c>
      <c r="DS18" s="121">
        <f>IF('Data Entry'!DS18="Yes",1,IF('Data Entry'!DS18="No",0,IF('Data Entry'!DS18="Not Possible","",2)))</f>
        <v>2</v>
      </c>
      <c r="DT18" s="121">
        <f>IF('Data Entry'!DT18="Yes",1,IF('Data Entry'!DT18="No",0,IF('Data Entry'!DT18="Not Possible","",2)))</f>
        <v>2</v>
      </c>
    </row>
    <row r="19" spans="1:126" ht="16" customHeight="1">
      <c r="A19" s="120" t="s">
        <v>22</v>
      </c>
      <c r="E19" s="121">
        <f>IF('Data Entry'!E19="Yes",1,IF('Data Entry'!E19="No",0,IF('Data Entry'!E19="Not Possible","",2)))</f>
        <v>2</v>
      </c>
      <c r="F19" s="121">
        <f>IF('Data Entry'!F19="Yes",1,IF('Data Entry'!F19="No",0,IF('Data Entry'!F19="Not Possible","",2)))</f>
        <v>2</v>
      </c>
      <c r="G19" s="121">
        <f>IF('Data Entry'!G19="Yes",1,IF('Data Entry'!G19="No",0,IF('Data Entry'!G19="Not Possible","",2)))</f>
        <v>2</v>
      </c>
      <c r="H19" s="121">
        <f>IF('Data Entry'!H19="Yes",1,IF('Data Entry'!H19="No",0,IF('Data Entry'!H19="Not Possible","",2)))</f>
        <v>2</v>
      </c>
      <c r="I19" s="121">
        <f>IF('Data Entry'!I19="Yes",1,IF('Data Entry'!I19="No",0,IF('Data Entry'!I19="Not Possible","",2)))</f>
        <v>2</v>
      </c>
      <c r="J19" s="121">
        <f>IF('Data Entry'!J19="Yes",1,IF('Data Entry'!J19="No",0,IF('Data Entry'!J19="Not Possible","",2)))</f>
        <v>2</v>
      </c>
      <c r="K19" s="121">
        <f>IF('Data Entry'!K19="Yes",1,IF('Data Entry'!K19="No",0,IF('Data Entry'!K19="Not Possible","",2)))</f>
        <v>2</v>
      </c>
      <c r="L19" s="121">
        <f>IF('Data Entry'!L19="Yes",1,IF('Data Entry'!L19="No",0,IF('Data Entry'!L19="Not Possible","",2)))</f>
        <v>2</v>
      </c>
      <c r="M19" s="121">
        <f>IF('Data Entry'!M19="Yes",1,IF('Data Entry'!M19="No",0,IF('Data Entry'!M19="Not Possible","",2)))</f>
        <v>2</v>
      </c>
      <c r="N19" s="121">
        <f>IF('Data Entry'!N19="Yes",1,IF('Data Entry'!N19="No",0,IF('Data Entry'!N19="Not Possible","",2)))</f>
        <v>2</v>
      </c>
      <c r="O19" s="121">
        <f>IF('Data Entry'!O19="Yes",1,IF('Data Entry'!O19="No",0,IF('Data Entry'!O19="Not Possible","",2)))</f>
        <v>2</v>
      </c>
      <c r="P19" s="121">
        <f>IF('Data Entry'!P19="Yes",1,IF('Data Entry'!P19="No",0,IF('Data Entry'!P19="Not Possible","",2)))</f>
        <v>2</v>
      </c>
      <c r="Q19" s="121">
        <f>IF('Data Entry'!Q19="Yes",1,IF('Data Entry'!Q19="No",0,IF('Data Entry'!Q19="Not Possible","",2)))</f>
        <v>2</v>
      </c>
      <c r="R19" s="121">
        <f>IF('Data Entry'!R19="Yes",1,IF('Data Entry'!R19="No",0,IF('Data Entry'!R19="Not Possible","",2)))</f>
        <v>2</v>
      </c>
      <c r="S19" s="121">
        <f>IF('Data Entry'!S19="Yes",1,IF('Data Entry'!S19="No",0,IF('Data Entry'!S19="Not Possible","",2)))</f>
        <v>2</v>
      </c>
      <c r="T19" s="121">
        <f>IF('Data Entry'!T19="Yes",1,IF('Data Entry'!T19="No",0,IF('Data Entry'!T19="Not Possible","",2)))</f>
        <v>2</v>
      </c>
      <c r="U19" s="121">
        <f>IF('Data Entry'!U19="Yes",1,IF('Data Entry'!U19="No",0,IF('Data Entry'!U19="Not Possible","",2)))</f>
        <v>2</v>
      </c>
      <c r="V19" s="121">
        <f>IF('Data Entry'!V19="Yes",1,IF('Data Entry'!V19="No",0,IF('Data Entry'!V19="Not Possible","",2)))</f>
        <v>2</v>
      </c>
      <c r="W19" s="121">
        <f>IF('Data Entry'!W19="Yes",1,IF('Data Entry'!W19="No",0,IF('Data Entry'!W19="Not Possible","",2)))</f>
        <v>2</v>
      </c>
      <c r="X19" s="121">
        <f>IF('Data Entry'!X19="Yes",1,IF('Data Entry'!X19="No",0,IF('Data Entry'!X19="Not Possible","",2)))</f>
        <v>2</v>
      </c>
      <c r="Y19" s="121">
        <f>IF('Data Entry'!Y19="Yes",1,IF('Data Entry'!Y19="No",0,IF('Data Entry'!Y19="Not Possible","",2)))</f>
        <v>2</v>
      </c>
      <c r="Z19" s="121">
        <f>IF('Data Entry'!Z19="Yes",1,IF('Data Entry'!Z19="No",0,IF('Data Entry'!Z19="Not Possible","",2)))</f>
        <v>2</v>
      </c>
      <c r="AA19" s="121">
        <f>IF('Data Entry'!AA19="Yes",1,IF('Data Entry'!AA19="No",0,IF('Data Entry'!AA19="Not Possible","",2)))</f>
        <v>2</v>
      </c>
      <c r="AB19" s="121">
        <f>IF('Data Entry'!AB19="Yes",1,IF('Data Entry'!AB19="No",0,IF('Data Entry'!AB19="Not Possible","",2)))</f>
        <v>2</v>
      </c>
      <c r="AC19" s="121">
        <f>IF('Data Entry'!AC19="Yes",1,IF('Data Entry'!AC19="No",0,IF('Data Entry'!AC19="Not Possible","",2)))</f>
        <v>2</v>
      </c>
      <c r="AD19" s="121">
        <f>IF('Data Entry'!AD19="Yes",1,IF('Data Entry'!AD19="No",0,IF('Data Entry'!AD19="Not Possible","",2)))</f>
        <v>2</v>
      </c>
      <c r="AE19" s="121">
        <f>IF('Data Entry'!AE19="Yes",1,IF('Data Entry'!AE19="No",0,IF('Data Entry'!AE19="Not Possible","",2)))</f>
        <v>2</v>
      </c>
      <c r="AF19" s="121">
        <f>IF('Data Entry'!AF19="Yes",1,IF('Data Entry'!AF19="No",0,IF('Data Entry'!AF19="Not Possible","",2)))</f>
        <v>2</v>
      </c>
      <c r="AG19" s="121">
        <f>IF('Data Entry'!AG19="Yes",1,IF('Data Entry'!AG19="No",0,IF('Data Entry'!AG19="Not Possible","",2)))</f>
        <v>2</v>
      </c>
      <c r="AH19" s="121">
        <f>IF('Data Entry'!AH19="Yes",1,IF('Data Entry'!AH19="No",0,IF('Data Entry'!AH19="Not Possible","",2)))</f>
        <v>2</v>
      </c>
      <c r="AI19" s="121">
        <f>IF('Data Entry'!AI19="Yes",1,IF('Data Entry'!AI19="No",0,IF('Data Entry'!AI19="Not Possible","",2)))</f>
        <v>2</v>
      </c>
      <c r="AJ19" s="121">
        <f>IF('Data Entry'!AJ19="Yes",1,IF('Data Entry'!AJ19="No",0,IF('Data Entry'!AJ19="Not Possible","",2)))</f>
        <v>2</v>
      </c>
      <c r="AK19" s="121">
        <f>IF('Data Entry'!AK19="Yes",1,IF('Data Entry'!AK19="No",0,IF('Data Entry'!AK19="Not Possible","",2)))</f>
        <v>2</v>
      </c>
      <c r="AL19" s="121">
        <f>IF('Data Entry'!AL19="Yes",1,IF('Data Entry'!AL19="No",0,IF('Data Entry'!AL19="Not Possible","",2)))</f>
        <v>2</v>
      </c>
      <c r="AM19" s="121">
        <f>IF('Data Entry'!AM19="Yes",1,IF('Data Entry'!AM19="No",0,IF('Data Entry'!AM19="Not Possible","",2)))</f>
        <v>2</v>
      </c>
      <c r="AN19" s="121">
        <f>IF('Data Entry'!AN19="Yes",1,IF('Data Entry'!AN19="No",0,IF('Data Entry'!AN19="Not Possible","",2)))</f>
        <v>2</v>
      </c>
      <c r="AO19" s="121">
        <f>IF('Data Entry'!AO19="Yes",1,IF('Data Entry'!AO19="No",0,IF('Data Entry'!AO19="Not Possible","",2)))</f>
        <v>2</v>
      </c>
      <c r="AP19" s="121">
        <f>IF('Data Entry'!AP19="Yes",1,IF('Data Entry'!AP19="No",0,IF('Data Entry'!AP19="Not Possible","",2)))</f>
        <v>2</v>
      </c>
      <c r="AQ19" s="121">
        <f>IF('Data Entry'!AQ19="Yes",1,IF('Data Entry'!AQ19="No",0,IF('Data Entry'!AQ19="Not Possible","",2)))</f>
        <v>2</v>
      </c>
      <c r="AR19" s="121">
        <f>IF('Data Entry'!AR19="Yes",1,IF('Data Entry'!AR19="No",0,IF('Data Entry'!AR19="Not Possible","",2)))</f>
        <v>2</v>
      </c>
      <c r="AS19" s="121">
        <f>IF('Data Entry'!AS19="Yes",1,IF('Data Entry'!AS19="No",0,IF('Data Entry'!AS19="Not Possible","",2)))</f>
        <v>2</v>
      </c>
      <c r="AT19" s="121">
        <f>IF('Data Entry'!AT19="Yes",1,IF('Data Entry'!AT19="No",0,IF('Data Entry'!AT19="Not Possible","",2)))</f>
        <v>2</v>
      </c>
      <c r="AU19" s="121">
        <f>IF('Data Entry'!AU19="Yes",1,IF('Data Entry'!AU19="No",0,IF('Data Entry'!AU19="Not Possible","",2)))</f>
        <v>2</v>
      </c>
      <c r="AV19" s="121">
        <f>IF('Data Entry'!AV19="Yes",1,IF('Data Entry'!AV19="No",0,IF('Data Entry'!AV19="Not Possible","",2)))</f>
        <v>2</v>
      </c>
      <c r="AW19" s="121">
        <f>IF('Data Entry'!AW19="Yes",1,IF('Data Entry'!AW19="No",0,IF('Data Entry'!AW19="Not Possible","",2)))</f>
        <v>2</v>
      </c>
      <c r="AX19" s="121">
        <f>IF('Data Entry'!AX19="Yes",1,IF('Data Entry'!AX19="No",0,IF('Data Entry'!AX19="Not Possible","",2)))</f>
        <v>2</v>
      </c>
      <c r="AY19" s="121">
        <f>IF('Data Entry'!AY19="Yes",1,IF('Data Entry'!AY19="No",0,IF('Data Entry'!AY19="Not Possible","",2)))</f>
        <v>2</v>
      </c>
      <c r="AZ19" s="121">
        <f>IF('Data Entry'!AZ19="Yes",1,IF('Data Entry'!AZ19="No",0,IF('Data Entry'!AZ19="Not Possible","",2)))</f>
        <v>2</v>
      </c>
      <c r="BA19" s="121">
        <f>IF('Data Entry'!BA19="Yes",1,IF('Data Entry'!BA19="No",0,IF('Data Entry'!BA19="Not Possible","",2)))</f>
        <v>2</v>
      </c>
      <c r="BB19" s="121">
        <f>IF('Data Entry'!BB19="Yes",1,IF('Data Entry'!BB19="No",0,IF('Data Entry'!BB19="Not Possible","",2)))</f>
        <v>2</v>
      </c>
      <c r="BC19" s="121">
        <f>IF('Data Entry'!BC19="Yes",1,IF('Data Entry'!BC19="No",0,IF('Data Entry'!BC19="Not Possible","",2)))</f>
        <v>2</v>
      </c>
      <c r="BD19" s="121">
        <f>IF('Data Entry'!BD19="Yes",1,IF('Data Entry'!BD19="No",0,IF('Data Entry'!BD19="Not Possible","",2)))</f>
        <v>2</v>
      </c>
      <c r="BE19" s="121">
        <f>IF('Data Entry'!BE19="Yes",1,IF('Data Entry'!BE19="No",0,IF('Data Entry'!BE19="Not Possible","",2)))</f>
        <v>2</v>
      </c>
      <c r="BF19" s="121">
        <f>IF('Data Entry'!BF19="Yes",1,IF('Data Entry'!BF19="No",0,IF('Data Entry'!BF19="Not Possible","",2)))</f>
        <v>2</v>
      </c>
      <c r="BG19" s="121">
        <f>IF('Data Entry'!BG19="Yes",1,IF('Data Entry'!BG19="No",0,IF('Data Entry'!BG19="Not Possible","",2)))</f>
        <v>2</v>
      </c>
      <c r="BH19" s="121">
        <f>IF('Data Entry'!BH19="Yes",1,IF('Data Entry'!BH19="No",0,IF('Data Entry'!BH19="Not Possible","",2)))</f>
        <v>2</v>
      </c>
      <c r="BI19" s="121">
        <f>IF('Data Entry'!BI19="Yes",1,IF('Data Entry'!BI19="No",0,IF('Data Entry'!BI19="Not Possible","",2)))</f>
        <v>2</v>
      </c>
      <c r="BJ19" s="121">
        <f>IF('Data Entry'!BJ19="Yes",1,IF('Data Entry'!BJ19="No",0,IF('Data Entry'!BJ19="Not Possible","",2)))</f>
        <v>2</v>
      </c>
      <c r="BK19" s="121">
        <f>IF('Data Entry'!BK19="Yes",1,IF('Data Entry'!BK19="No",0,IF('Data Entry'!BK19="Not Possible","",2)))</f>
        <v>2</v>
      </c>
      <c r="BL19" s="121">
        <f>IF('Data Entry'!BL19="Yes",1,IF('Data Entry'!BL19="No",0,IF('Data Entry'!BL19="Not Possible","",2)))</f>
        <v>2</v>
      </c>
      <c r="BM19" s="121">
        <f>IF('Data Entry'!BM19="Yes",1,IF('Data Entry'!BM19="No",0,IF('Data Entry'!BM19="Not Possible","",2)))</f>
        <v>2</v>
      </c>
      <c r="BN19" s="121">
        <f>IF('Data Entry'!BN19="Yes",1,IF('Data Entry'!BN19="No",0,IF('Data Entry'!BN19="Not Possible","",2)))</f>
        <v>2</v>
      </c>
      <c r="BO19" s="121">
        <f>IF('Data Entry'!BO19="Yes",1,IF('Data Entry'!BO19="No",0,IF('Data Entry'!BO19="Not Possible","",2)))</f>
        <v>2</v>
      </c>
      <c r="BP19" s="121">
        <f>IF('Data Entry'!BP19="Yes",1,IF('Data Entry'!BP19="No",0,IF('Data Entry'!BP19="Not Possible","",2)))</f>
        <v>2</v>
      </c>
      <c r="BQ19" s="121">
        <f>IF('Data Entry'!BQ19="Yes",1,IF('Data Entry'!BQ19="No",0,IF('Data Entry'!BQ19="Not Possible","",2)))</f>
        <v>2</v>
      </c>
      <c r="BR19" s="121">
        <f>IF('Data Entry'!BR19="Yes",1,IF('Data Entry'!BR19="No",0,IF('Data Entry'!BR19="Not Possible","",2)))</f>
        <v>2</v>
      </c>
      <c r="BS19" s="121">
        <f>IF('Data Entry'!BS19="Yes",1,IF('Data Entry'!BS19="No",0,IF('Data Entry'!BS19="Not Possible","",2)))</f>
        <v>2</v>
      </c>
      <c r="BT19" s="121">
        <f>IF('Data Entry'!BT19="Yes",1,IF('Data Entry'!BT19="No",0,IF('Data Entry'!BT19="Not Possible","",2)))</f>
        <v>2</v>
      </c>
      <c r="BU19" s="121">
        <f>IF('Data Entry'!BU19="Yes",1,IF('Data Entry'!BU19="No",0,IF('Data Entry'!BU19="Not Possible","",2)))</f>
        <v>2</v>
      </c>
      <c r="BV19" s="121">
        <f>IF('Data Entry'!BV19="Yes",1,IF('Data Entry'!BV19="No",0,IF('Data Entry'!BV19="Not Possible","",2)))</f>
        <v>2</v>
      </c>
      <c r="BW19" s="121">
        <f>IF('Data Entry'!BW19="Yes",1,IF('Data Entry'!BW19="No",0,IF('Data Entry'!BW19="Not Possible","",2)))</f>
        <v>2</v>
      </c>
      <c r="BX19" s="121">
        <f>IF('Data Entry'!BX19="Yes",1,IF('Data Entry'!BX19="No",0,IF('Data Entry'!BX19="Not Possible","",2)))</f>
        <v>2</v>
      </c>
      <c r="BY19" s="121">
        <f>IF('Data Entry'!BY19="Yes",1,IF('Data Entry'!BY19="No",0,IF('Data Entry'!BY19="Not Possible","",2)))</f>
        <v>2</v>
      </c>
      <c r="BZ19" s="121">
        <f>IF('Data Entry'!BZ19="Yes",1,IF('Data Entry'!BZ19="No",0,IF('Data Entry'!BZ19="Not Possible","",2)))</f>
        <v>2</v>
      </c>
      <c r="CA19" s="121">
        <f>IF('Data Entry'!CA19="Yes",1,IF('Data Entry'!CA19="No",0,IF('Data Entry'!CA19="Not Possible","",2)))</f>
        <v>2</v>
      </c>
      <c r="CB19" s="121">
        <f>IF('Data Entry'!CB19="Yes",1,IF('Data Entry'!CB19="No",0,IF('Data Entry'!CB19="Not Possible","",2)))</f>
        <v>2</v>
      </c>
      <c r="CC19" s="121">
        <f>IF('Data Entry'!CC19="Yes",1,IF('Data Entry'!CC19="No",0,IF('Data Entry'!CC19="Not Possible","",2)))</f>
        <v>2</v>
      </c>
      <c r="CD19" s="121">
        <f>IF('Data Entry'!CD19="Yes",1,IF('Data Entry'!CD19="No",0,IF('Data Entry'!CD19="Not Possible","",2)))</f>
        <v>2</v>
      </c>
      <c r="CE19" s="121">
        <f>IF('Data Entry'!CE19="Yes",1,IF('Data Entry'!CE19="No",0,IF('Data Entry'!CE19="Not Possible","",2)))</f>
        <v>2</v>
      </c>
      <c r="CF19" s="121">
        <f>IF('Data Entry'!CF19="Yes",1,IF('Data Entry'!CF19="No",0,IF('Data Entry'!CF19="Not Possible","",2)))</f>
        <v>2</v>
      </c>
      <c r="CG19" s="121">
        <f>IF('Data Entry'!CG19="Yes",1,IF('Data Entry'!CG19="No",0,IF('Data Entry'!CG19="Not Possible","",2)))</f>
        <v>2</v>
      </c>
      <c r="CH19" s="121">
        <f>IF('Data Entry'!CH19="Yes",1,IF('Data Entry'!CH19="No",0,IF('Data Entry'!CH19="Not Possible","",2)))</f>
        <v>2</v>
      </c>
      <c r="CI19" s="121">
        <f>IF('Data Entry'!CI19="Yes",1,IF('Data Entry'!CI19="No",0,IF('Data Entry'!CI19="Not Possible","",2)))</f>
        <v>2</v>
      </c>
      <c r="CJ19" s="121">
        <f>IF('Data Entry'!CJ19="Yes",1,IF('Data Entry'!CJ19="No",0,IF('Data Entry'!CJ19="Not Possible","",2)))</f>
        <v>2</v>
      </c>
      <c r="CK19" s="121">
        <f>IF('Data Entry'!CK19="Yes",1,IF('Data Entry'!CK19="No",0,IF('Data Entry'!CK19="Not Possible","",2)))</f>
        <v>2</v>
      </c>
      <c r="CL19" s="121">
        <f>IF('Data Entry'!CL19="Yes",1,IF('Data Entry'!CL19="No",0,IF('Data Entry'!CL19="Not Possible","",2)))</f>
        <v>2</v>
      </c>
      <c r="CM19" s="121">
        <f>IF('Data Entry'!CM19="Yes",1,IF('Data Entry'!CM19="No",0,IF('Data Entry'!CM19="Not Possible","",2)))</f>
        <v>2</v>
      </c>
      <c r="CN19" s="121">
        <f>IF('Data Entry'!CN19="Yes",1,IF('Data Entry'!CN19="No",0,IF('Data Entry'!CN19="Not Possible","",2)))</f>
        <v>2</v>
      </c>
      <c r="CO19" s="121">
        <f>IF('Data Entry'!CO19="Yes",1,IF('Data Entry'!CO19="No",0,IF('Data Entry'!CO19="Not Possible","",2)))</f>
        <v>2</v>
      </c>
      <c r="CP19" s="121">
        <f>IF('Data Entry'!CP19="Yes",1,IF('Data Entry'!CP19="No",0,IF('Data Entry'!CP19="Not Possible","",2)))</f>
        <v>2</v>
      </c>
      <c r="CQ19" s="121">
        <f>IF('Data Entry'!CQ19="Yes",1,IF('Data Entry'!CQ19="No",0,IF('Data Entry'!CQ19="Not Possible","",2)))</f>
        <v>2</v>
      </c>
      <c r="CR19" s="121">
        <f>IF('Data Entry'!CR19="Yes",1,IF('Data Entry'!CR19="No",0,IF('Data Entry'!CR19="Not Possible","",2)))</f>
        <v>2</v>
      </c>
      <c r="CS19" s="121">
        <f>IF('Data Entry'!CS19="Yes",1,IF('Data Entry'!CS19="No",0,IF('Data Entry'!CS19="Not Possible","",2)))</f>
        <v>2</v>
      </c>
      <c r="CT19" s="121">
        <f>IF('Data Entry'!CT19="Yes",1,IF('Data Entry'!CT19="No",0,IF('Data Entry'!CT19="Not Possible","",2)))</f>
        <v>2</v>
      </c>
      <c r="CU19" s="121">
        <f>IF('Data Entry'!CU19="Yes",1,IF('Data Entry'!CU19="No",0,IF('Data Entry'!CU19="Not Possible","",2)))</f>
        <v>2</v>
      </c>
      <c r="CV19" s="121">
        <f>IF('Data Entry'!CV19="Yes",1,IF('Data Entry'!CV19="No",0,IF('Data Entry'!CV19="Not Possible","",2)))</f>
        <v>2</v>
      </c>
      <c r="CW19" s="121">
        <f>IF('Data Entry'!CW19="Yes",1,IF('Data Entry'!CW19="No",0,IF('Data Entry'!CW19="Not Possible","",2)))</f>
        <v>2</v>
      </c>
      <c r="CX19" s="121">
        <f>IF('Data Entry'!CX19="Yes",1,IF('Data Entry'!CX19="No",0,IF('Data Entry'!CX19="Not Possible","",2)))</f>
        <v>2</v>
      </c>
      <c r="CY19" s="121">
        <f>IF('Data Entry'!CY19="Yes",1,IF('Data Entry'!CY19="No",0,IF('Data Entry'!CY19="Not Possible","",2)))</f>
        <v>2</v>
      </c>
      <c r="CZ19" s="121">
        <f>IF('Data Entry'!CZ19="Yes",1,IF('Data Entry'!CZ19="No",0,IF('Data Entry'!CZ19="Not Possible","",2)))</f>
        <v>2</v>
      </c>
      <c r="DA19" s="121">
        <f>IF('Data Entry'!DA19="Yes",1,IF('Data Entry'!DA19="No",0,IF('Data Entry'!DA19="Not Possible","",2)))</f>
        <v>2</v>
      </c>
      <c r="DB19" s="121">
        <f>IF('Data Entry'!DB19="Yes",1,IF('Data Entry'!DB19="No",0,IF('Data Entry'!DB19="Not Possible","",2)))</f>
        <v>2</v>
      </c>
      <c r="DC19" s="121">
        <f>IF('Data Entry'!DC19="Yes",1,IF('Data Entry'!DC19="No",0,IF('Data Entry'!DC19="Not Possible","",2)))</f>
        <v>2</v>
      </c>
      <c r="DD19" s="121">
        <f>IF('Data Entry'!DD19="Yes",1,IF('Data Entry'!DD19="No",0,IF('Data Entry'!DD19="Not Possible","",2)))</f>
        <v>2</v>
      </c>
      <c r="DE19" s="121">
        <f>IF('Data Entry'!DE19="Yes",1,IF('Data Entry'!DE19="No",0,IF('Data Entry'!DE19="Not Possible","",2)))</f>
        <v>2</v>
      </c>
      <c r="DF19" s="121">
        <f>IF('Data Entry'!DF19="Yes",1,IF('Data Entry'!DF19="No",0,IF('Data Entry'!DF19="Not Possible","",2)))</f>
        <v>2</v>
      </c>
      <c r="DG19" s="121">
        <f>IF('Data Entry'!DG19="Yes",1,IF('Data Entry'!DG19="No",0,IF('Data Entry'!DG19="Not Possible","",2)))</f>
        <v>2</v>
      </c>
      <c r="DH19" s="121">
        <f>IF('Data Entry'!DH19="Yes",1,IF('Data Entry'!DH19="No",0,IF('Data Entry'!DH19="Not Possible","",2)))</f>
        <v>2</v>
      </c>
      <c r="DI19" s="121">
        <f>IF('Data Entry'!DI19="Yes",1,IF('Data Entry'!DI19="No",0,IF('Data Entry'!DI19="Not Possible","",2)))</f>
        <v>2</v>
      </c>
      <c r="DJ19" s="121">
        <f>IF('Data Entry'!DJ19="Yes",1,IF('Data Entry'!DJ19="No",0,IF('Data Entry'!DJ19="Not Possible","",2)))</f>
        <v>2</v>
      </c>
      <c r="DK19" s="121">
        <f>IF('Data Entry'!DK19="Yes",1,IF('Data Entry'!DK19="No",0,IF('Data Entry'!DK19="Not Possible","",2)))</f>
        <v>2</v>
      </c>
      <c r="DL19" s="121">
        <f>IF('Data Entry'!DL19="Yes",1,IF('Data Entry'!DL19="No",0,IF('Data Entry'!DL19="Not Possible","",2)))</f>
        <v>2</v>
      </c>
      <c r="DM19" s="121">
        <f>IF('Data Entry'!DM19="Yes",1,IF('Data Entry'!DM19="No",0,IF('Data Entry'!DM19="Not Possible","",2)))</f>
        <v>2</v>
      </c>
      <c r="DN19" s="121">
        <f>IF('Data Entry'!DN19="Yes",1,IF('Data Entry'!DN19="No",0,IF('Data Entry'!DN19="Not Possible","",2)))</f>
        <v>2</v>
      </c>
      <c r="DO19" s="121">
        <f>IF('Data Entry'!DO19="Yes",1,IF('Data Entry'!DO19="No",0,IF('Data Entry'!DO19="Not Possible","",2)))</f>
        <v>2</v>
      </c>
      <c r="DP19" s="121">
        <f>IF('Data Entry'!DP19="Yes",1,IF('Data Entry'!DP19="No",0,IF('Data Entry'!DP19="Not Possible","",2)))</f>
        <v>2</v>
      </c>
      <c r="DQ19" s="121">
        <f>IF('Data Entry'!DQ19="Yes",1,IF('Data Entry'!DQ19="No",0,IF('Data Entry'!DQ19="Not Possible","",2)))</f>
        <v>2</v>
      </c>
      <c r="DR19" s="121">
        <f>IF('Data Entry'!DR19="Yes",1,IF('Data Entry'!DR19="No",0,IF('Data Entry'!DR19="Not Possible","",2)))</f>
        <v>2</v>
      </c>
      <c r="DS19" s="121">
        <f>IF('Data Entry'!DS19="Yes",1,IF('Data Entry'!DS19="No",0,IF('Data Entry'!DS19="Not Possible","",2)))</f>
        <v>2</v>
      </c>
      <c r="DT19" s="121">
        <f>IF('Data Entry'!DT19="Yes",1,IF('Data Entry'!DT19="No",0,IF('Data Entry'!DT19="Not Possible","",2)))</f>
        <v>2</v>
      </c>
    </row>
    <row r="20" spans="1:126" ht="16" customHeight="1">
      <c r="A20" s="120" t="s">
        <v>16</v>
      </c>
      <c r="E20" s="121">
        <f>IF('Data Entry'!E20="Yes",1,IF('Data Entry'!E20="No",0,IF('Data Entry'!E20="Not Possible","",2)))</f>
        <v>2</v>
      </c>
      <c r="F20" s="121">
        <f>IF('Data Entry'!F20="Yes",1,IF('Data Entry'!F20="No",0,IF('Data Entry'!F20="Not Possible","",2)))</f>
        <v>2</v>
      </c>
      <c r="G20" s="121">
        <f>IF('Data Entry'!G20="Yes",1,IF('Data Entry'!G20="No",0,IF('Data Entry'!G20="Not Possible","",2)))</f>
        <v>2</v>
      </c>
      <c r="H20" s="121">
        <f>IF('Data Entry'!H20="Yes",1,IF('Data Entry'!H20="No",0,IF('Data Entry'!H20="Not Possible","",2)))</f>
        <v>2</v>
      </c>
      <c r="I20" s="121">
        <f>IF('Data Entry'!I20="Yes",1,IF('Data Entry'!I20="No",0,IF('Data Entry'!I20="Not Possible","",2)))</f>
        <v>2</v>
      </c>
      <c r="J20" s="121">
        <f>IF('Data Entry'!J20="Yes",1,IF('Data Entry'!J20="No",0,IF('Data Entry'!J20="Not Possible","",2)))</f>
        <v>2</v>
      </c>
      <c r="K20" s="121">
        <f>IF('Data Entry'!K20="Yes",1,IF('Data Entry'!K20="No",0,IF('Data Entry'!K20="Not Possible","",2)))</f>
        <v>2</v>
      </c>
      <c r="L20" s="121">
        <f>IF('Data Entry'!L20="Yes",1,IF('Data Entry'!L20="No",0,IF('Data Entry'!L20="Not Possible","",2)))</f>
        <v>2</v>
      </c>
      <c r="M20" s="121">
        <f>IF('Data Entry'!M20="Yes",1,IF('Data Entry'!M20="No",0,IF('Data Entry'!M20="Not Possible","",2)))</f>
        <v>2</v>
      </c>
      <c r="N20" s="121">
        <f>IF('Data Entry'!N20="Yes",1,IF('Data Entry'!N20="No",0,IF('Data Entry'!N20="Not Possible","",2)))</f>
        <v>2</v>
      </c>
      <c r="O20" s="121">
        <f>IF('Data Entry'!O20="Yes",1,IF('Data Entry'!O20="No",0,IF('Data Entry'!O20="Not Possible","",2)))</f>
        <v>2</v>
      </c>
      <c r="P20" s="121">
        <f>IF('Data Entry'!P20="Yes",1,IF('Data Entry'!P20="No",0,IF('Data Entry'!P20="Not Possible","",2)))</f>
        <v>2</v>
      </c>
      <c r="Q20" s="121">
        <f>IF('Data Entry'!Q20="Yes",1,IF('Data Entry'!Q20="No",0,IF('Data Entry'!Q20="Not Possible","",2)))</f>
        <v>2</v>
      </c>
      <c r="R20" s="121">
        <f>IF('Data Entry'!R20="Yes",1,IF('Data Entry'!R20="No",0,IF('Data Entry'!R20="Not Possible","",2)))</f>
        <v>2</v>
      </c>
      <c r="S20" s="121">
        <f>IF('Data Entry'!S20="Yes",1,IF('Data Entry'!S20="No",0,IF('Data Entry'!S20="Not Possible","",2)))</f>
        <v>2</v>
      </c>
      <c r="T20" s="121">
        <f>IF('Data Entry'!T20="Yes",1,IF('Data Entry'!T20="No",0,IF('Data Entry'!T20="Not Possible","",2)))</f>
        <v>2</v>
      </c>
      <c r="U20" s="121">
        <f>IF('Data Entry'!U20="Yes",1,IF('Data Entry'!U20="No",0,IF('Data Entry'!U20="Not Possible","",2)))</f>
        <v>2</v>
      </c>
      <c r="V20" s="121">
        <f>IF('Data Entry'!V20="Yes",1,IF('Data Entry'!V20="No",0,IF('Data Entry'!V20="Not Possible","",2)))</f>
        <v>2</v>
      </c>
      <c r="W20" s="121">
        <f>IF('Data Entry'!W20="Yes",1,IF('Data Entry'!W20="No",0,IF('Data Entry'!W20="Not Possible","",2)))</f>
        <v>2</v>
      </c>
      <c r="X20" s="121">
        <f>IF('Data Entry'!X20="Yes",1,IF('Data Entry'!X20="No",0,IF('Data Entry'!X20="Not Possible","",2)))</f>
        <v>2</v>
      </c>
      <c r="Y20" s="121">
        <f>IF('Data Entry'!Y20="Yes",1,IF('Data Entry'!Y20="No",0,IF('Data Entry'!Y20="Not Possible","",2)))</f>
        <v>2</v>
      </c>
      <c r="Z20" s="121">
        <f>IF('Data Entry'!Z20="Yes",1,IF('Data Entry'!Z20="No",0,IF('Data Entry'!Z20="Not Possible","",2)))</f>
        <v>2</v>
      </c>
      <c r="AA20" s="121">
        <f>IF('Data Entry'!AA20="Yes",1,IF('Data Entry'!AA20="No",0,IF('Data Entry'!AA20="Not Possible","",2)))</f>
        <v>2</v>
      </c>
      <c r="AB20" s="121">
        <f>IF('Data Entry'!AB20="Yes",1,IF('Data Entry'!AB20="No",0,IF('Data Entry'!AB20="Not Possible","",2)))</f>
        <v>2</v>
      </c>
      <c r="AC20" s="121">
        <f>IF('Data Entry'!AC20="Yes",1,IF('Data Entry'!AC20="No",0,IF('Data Entry'!AC20="Not Possible","",2)))</f>
        <v>2</v>
      </c>
      <c r="AD20" s="121">
        <f>IF('Data Entry'!AD20="Yes",1,IF('Data Entry'!AD20="No",0,IF('Data Entry'!AD20="Not Possible","",2)))</f>
        <v>2</v>
      </c>
      <c r="AE20" s="121">
        <f>IF('Data Entry'!AE20="Yes",1,IF('Data Entry'!AE20="No",0,IF('Data Entry'!AE20="Not Possible","",2)))</f>
        <v>2</v>
      </c>
      <c r="AF20" s="121">
        <f>IF('Data Entry'!AF20="Yes",1,IF('Data Entry'!AF20="No",0,IF('Data Entry'!AF20="Not Possible","",2)))</f>
        <v>2</v>
      </c>
      <c r="AG20" s="121">
        <f>IF('Data Entry'!AG20="Yes",1,IF('Data Entry'!AG20="No",0,IF('Data Entry'!AG20="Not Possible","",2)))</f>
        <v>2</v>
      </c>
      <c r="AH20" s="121">
        <f>IF('Data Entry'!AH20="Yes",1,IF('Data Entry'!AH20="No",0,IF('Data Entry'!AH20="Not Possible","",2)))</f>
        <v>2</v>
      </c>
      <c r="AI20" s="121">
        <f>IF('Data Entry'!AI20="Yes",1,IF('Data Entry'!AI20="No",0,IF('Data Entry'!AI20="Not Possible","",2)))</f>
        <v>2</v>
      </c>
      <c r="AJ20" s="121">
        <f>IF('Data Entry'!AJ20="Yes",1,IF('Data Entry'!AJ20="No",0,IF('Data Entry'!AJ20="Not Possible","",2)))</f>
        <v>2</v>
      </c>
      <c r="AK20" s="121">
        <f>IF('Data Entry'!AK20="Yes",1,IF('Data Entry'!AK20="No",0,IF('Data Entry'!AK20="Not Possible","",2)))</f>
        <v>2</v>
      </c>
      <c r="AL20" s="121">
        <f>IF('Data Entry'!AL20="Yes",1,IF('Data Entry'!AL20="No",0,IF('Data Entry'!AL20="Not Possible","",2)))</f>
        <v>2</v>
      </c>
      <c r="AM20" s="121">
        <f>IF('Data Entry'!AM20="Yes",1,IF('Data Entry'!AM20="No",0,IF('Data Entry'!AM20="Not Possible","",2)))</f>
        <v>2</v>
      </c>
      <c r="AN20" s="121">
        <f>IF('Data Entry'!AN20="Yes",1,IF('Data Entry'!AN20="No",0,IF('Data Entry'!AN20="Not Possible","",2)))</f>
        <v>2</v>
      </c>
      <c r="AO20" s="121">
        <f>IF('Data Entry'!AO20="Yes",1,IF('Data Entry'!AO20="No",0,IF('Data Entry'!AO20="Not Possible","",2)))</f>
        <v>2</v>
      </c>
      <c r="AP20" s="121">
        <f>IF('Data Entry'!AP20="Yes",1,IF('Data Entry'!AP20="No",0,IF('Data Entry'!AP20="Not Possible","",2)))</f>
        <v>2</v>
      </c>
      <c r="AQ20" s="121">
        <f>IF('Data Entry'!AQ20="Yes",1,IF('Data Entry'!AQ20="No",0,IF('Data Entry'!AQ20="Not Possible","",2)))</f>
        <v>2</v>
      </c>
      <c r="AR20" s="121">
        <f>IF('Data Entry'!AR20="Yes",1,IF('Data Entry'!AR20="No",0,IF('Data Entry'!AR20="Not Possible","",2)))</f>
        <v>2</v>
      </c>
      <c r="AS20" s="121">
        <f>IF('Data Entry'!AS20="Yes",1,IF('Data Entry'!AS20="No",0,IF('Data Entry'!AS20="Not Possible","",2)))</f>
        <v>2</v>
      </c>
      <c r="AT20" s="121">
        <f>IF('Data Entry'!AT20="Yes",1,IF('Data Entry'!AT20="No",0,IF('Data Entry'!AT20="Not Possible","",2)))</f>
        <v>2</v>
      </c>
      <c r="AU20" s="121">
        <f>IF('Data Entry'!AU20="Yes",1,IF('Data Entry'!AU20="No",0,IF('Data Entry'!AU20="Not Possible","",2)))</f>
        <v>2</v>
      </c>
      <c r="AV20" s="121">
        <f>IF('Data Entry'!AV20="Yes",1,IF('Data Entry'!AV20="No",0,IF('Data Entry'!AV20="Not Possible","",2)))</f>
        <v>2</v>
      </c>
      <c r="AW20" s="121">
        <f>IF('Data Entry'!AW20="Yes",1,IF('Data Entry'!AW20="No",0,IF('Data Entry'!AW20="Not Possible","",2)))</f>
        <v>2</v>
      </c>
      <c r="AX20" s="121">
        <f>IF('Data Entry'!AX20="Yes",1,IF('Data Entry'!AX20="No",0,IF('Data Entry'!AX20="Not Possible","",2)))</f>
        <v>2</v>
      </c>
      <c r="AY20" s="121">
        <f>IF('Data Entry'!AY20="Yes",1,IF('Data Entry'!AY20="No",0,IF('Data Entry'!AY20="Not Possible","",2)))</f>
        <v>2</v>
      </c>
      <c r="AZ20" s="121">
        <f>IF('Data Entry'!AZ20="Yes",1,IF('Data Entry'!AZ20="No",0,IF('Data Entry'!AZ20="Not Possible","",2)))</f>
        <v>2</v>
      </c>
      <c r="BA20" s="121">
        <f>IF('Data Entry'!BA20="Yes",1,IF('Data Entry'!BA20="No",0,IF('Data Entry'!BA20="Not Possible","",2)))</f>
        <v>2</v>
      </c>
      <c r="BB20" s="121">
        <f>IF('Data Entry'!BB20="Yes",1,IF('Data Entry'!BB20="No",0,IF('Data Entry'!BB20="Not Possible","",2)))</f>
        <v>2</v>
      </c>
      <c r="BC20" s="121">
        <f>IF('Data Entry'!BC20="Yes",1,IF('Data Entry'!BC20="No",0,IF('Data Entry'!BC20="Not Possible","",2)))</f>
        <v>2</v>
      </c>
      <c r="BD20" s="121">
        <f>IF('Data Entry'!BD20="Yes",1,IF('Data Entry'!BD20="No",0,IF('Data Entry'!BD20="Not Possible","",2)))</f>
        <v>2</v>
      </c>
      <c r="BE20" s="121">
        <f>IF('Data Entry'!BE20="Yes",1,IF('Data Entry'!BE20="No",0,IF('Data Entry'!BE20="Not Possible","",2)))</f>
        <v>2</v>
      </c>
      <c r="BF20" s="121">
        <f>IF('Data Entry'!BF20="Yes",1,IF('Data Entry'!BF20="No",0,IF('Data Entry'!BF20="Not Possible","",2)))</f>
        <v>2</v>
      </c>
      <c r="BG20" s="121">
        <f>IF('Data Entry'!BG20="Yes",1,IF('Data Entry'!BG20="No",0,IF('Data Entry'!BG20="Not Possible","",2)))</f>
        <v>2</v>
      </c>
      <c r="BH20" s="121">
        <f>IF('Data Entry'!BH20="Yes",1,IF('Data Entry'!BH20="No",0,IF('Data Entry'!BH20="Not Possible","",2)))</f>
        <v>2</v>
      </c>
      <c r="BI20" s="121">
        <f>IF('Data Entry'!BI20="Yes",1,IF('Data Entry'!BI20="No",0,IF('Data Entry'!BI20="Not Possible","",2)))</f>
        <v>2</v>
      </c>
      <c r="BJ20" s="121">
        <f>IF('Data Entry'!BJ20="Yes",1,IF('Data Entry'!BJ20="No",0,IF('Data Entry'!BJ20="Not Possible","",2)))</f>
        <v>2</v>
      </c>
      <c r="BK20" s="121">
        <f>IF('Data Entry'!BK20="Yes",1,IF('Data Entry'!BK20="No",0,IF('Data Entry'!BK20="Not Possible","",2)))</f>
        <v>2</v>
      </c>
      <c r="BL20" s="121">
        <f>IF('Data Entry'!BL20="Yes",1,IF('Data Entry'!BL20="No",0,IF('Data Entry'!BL20="Not Possible","",2)))</f>
        <v>2</v>
      </c>
      <c r="BM20" s="121">
        <f>IF('Data Entry'!BM20="Yes",1,IF('Data Entry'!BM20="No",0,IF('Data Entry'!BM20="Not Possible","",2)))</f>
        <v>2</v>
      </c>
      <c r="BN20" s="121">
        <f>IF('Data Entry'!BN20="Yes",1,IF('Data Entry'!BN20="No",0,IF('Data Entry'!BN20="Not Possible","",2)))</f>
        <v>2</v>
      </c>
      <c r="BO20" s="121">
        <f>IF('Data Entry'!BO20="Yes",1,IF('Data Entry'!BO20="No",0,IF('Data Entry'!BO20="Not Possible","",2)))</f>
        <v>2</v>
      </c>
      <c r="BP20" s="121">
        <f>IF('Data Entry'!BP20="Yes",1,IF('Data Entry'!BP20="No",0,IF('Data Entry'!BP20="Not Possible","",2)))</f>
        <v>2</v>
      </c>
      <c r="BQ20" s="121">
        <f>IF('Data Entry'!BQ20="Yes",1,IF('Data Entry'!BQ20="No",0,IF('Data Entry'!BQ20="Not Possible","",2)))</f>
        <v>2</v>
      </c>
      <c r="BR20" s="121">
        <f>IF('Data Entry'!BR20="Yes",1,IF('Data Entry'!BR20="No",0,IF('Data Entry'!BR20="Not Possible","",2)))</f>
        <v>2</v>
      </c>
      <c r="BS20" s="121">
        <f>IF('Data Entry'!BS20="Yes",1,IF('Data Entry'!BS20="No",0,IF('Data Entry'!BS20="Not Possible","",2)))</f>
        <v>2</v>
      </c>
      <c r="BT20" s="121">
        <f>IF('Data Entry'!BT20="Yes",1,IF('Data Entry'!BT20="No",0,IF('Data Entry'!BT20="Not Possible","",2)))</f>
        <v>2</v>
      </c>
      <c r="BU20" s="121">
        <f>IF('Data Entry'!BU20="Yes",1,IF('Data Entry'!BU20="No",0,IF('Data Entry'!BU20="Not Possible","",2)))</f>
        <v>2</v>
      </c>
      <c r="BV20" s="121">
        <f>IF('Data Entry'!BV20="Yes",1,IF('Data Entry'!BV20="No",0,IF('Data Entry'!BV20="Not Possible","",2)))</f>
        <v>2</v>
      </c>
      <c r="BW20" s="121">
        <f>IF('Data Entry'!BW20="Yes",1,IF('Data Entry'!BW20="No",0,IF('Data Entry'!BW20="Not Possible","",2)))</f>
        <v>2</v>
      </c>
      <c r="BX20" s="121">
        <f>IF('Data Entry'!BX20="Yes",1,IF('Data Entry'!BX20="No",0,IF('Data Entry'!BX20="Not Possible","",2)))</f>
        <v>2</v>
      </c>
      <c r="BY20" s="121">
        <f>IF('Data Entry'!BY20="Yes",1,IF('Data Entry'!BY20="No",0,IF('Data Entry'!BY20="Not Possible","",2)))</f>
        <v>2</v>
      </c>
      <c r="BZ20" s="121">
        <f>IF('Data Entry'!BZ20="Yes",1,IF('Data Entry'!BZ20="No",0,IF('Data Entry'!BZ20="Not Possible","",2)))</f>
        <v>2</v>
      </c>
      <c r="CA20" s="121">
        <f>IF('Data Entry'!CA20="Yes",1,IF('Data Entry'!CA20="No",0,IF('Data Entry'!CA20="Not Possible","",2)))</f>
        <v>2</v>
      </c>
      <c r="CB20" s="121">
        <f>IF('Data Entry'!CB20="Yes",1,IF('Data Entry'!CB20="No",0,IF('Data Entry'!CB20="Not Possible","",2)))</f>
        <v>2</v>
      </c>
      <c r="CC20" s="121">
        <f>IF('Data Entry'!CC20="Yes",1,IF('Data Entry'!CC20="No",0,IF('Data Entry'!CC20="Not Possible","",2)))</f>
        <v>2</v>
      </c>
      <c r="CD20" s="121">
        <f>IF('Data Entry'!CD20="Yes",1,IF('Data Entry'!CD20="No",0,IF('Data Entry'!CD20="Not Possible","",2)))</f>
        <v>2</v>
      </c>
      <c r="CE20" s="121">
        <f>IF('Data Entry'!CE20="Yes",1,IF('Data Entry'!CE20="No",0,IF('Data Entry'!CE20="Not Possible","",2)))</f>
        <v>2</v>
      </c>
      <c r="CF20" s="121">
        <f>IF('Data Entry'!CF20="Yes",1,IF('Data Entry'!CF20="No",0,IF('Data Entry'!CF20="Not Possible","",2)))</f>
        <v>2</v>
      </c>
      <c r="CG20" s="121">
        <f>IF('Data Entry'!CG20="Yes",1,IF('Data Entry'!CG20="No",0,IF('Data Entry'!CG20="Not Possible","",2)))</f>
        <v>2</v>
      </c>
      <c r="CH20" s="121">
        <f>IF('Data Entry'!CH20="Yes",1,IF('Data Entry'!CH20="No",0,IF('Data Entry'!CH20="Not Possible","",2)))</f>
        <v>2</v>
      </c>
      <c r="CI20" s="121">
        <f>IF('Data Entry'!CI20="Yes",1,IF('Data Entry'!CI20="No",0,IF('Data Entry'!CI20="Not Possible","",2)))</f>
        <v>2</v>
      </c>
      <c r="CJ20" s="121">
        <f>IF('Data Entry'!CJ20="Yes",1,IF('Data Entry'!CJ20="No",0,IF('Data Entry'!CJ20="Not Possible","",2)))</f>
        <v>2</v>
      </c>
      <c r="CK20" s="121">
        <f>IF('Data Entry'!CK20="Yes",1,IF('Data Entry'!CK20="No",0,IF('Data Entry'!CK20="Not Possible","",2)))</f>
        <v>2</v>
      </c>
      <c r="CL20" s="121">
        <f>IF('Data Entry'!CL20="Yes",1,IF('Data Entry'!CL20="No",0,IF('Data Entry'!CL20="Not Possible","",2)))</f>
        <v>2</v>
      </c>
      <c r="CM20" s="121">
        <f>IF('Data Entry'!CM20="Yes",1,IF('Data Entry'!CM20="No",0,IF('Data Entry'!CM20="Not Possible","",2)))</f>
        <v>2</v>
      </c>
      <c r="CN20" s="121">
        <f>IF('Data Entry'!CN20="Yes",1,IF('Data Entry'!CN20="No",0,IF('Data Entry'!CN20="Not Possible","",2)))</f>
        <v>2</v>
      </c>
      <c r="CO20" s="121">
        <f>IF('Data Entry'!CO20="Yes",1,IF('Data Entry'!CO20="No",0,IF('Data Entry'!CO20="Not Possible","",2)))</f>
        <v>2</v>
      </c>
      <c r="CP20" s="121">
        <f>IF('Data Entry'!CP20="Yes",1,IF('Data Entry'!CP20="No",0,IF('Data Entry'!CP20="Not Possible","",2)))</f>
        <v>2</v>
      </c>
      <c r="CQ20" s="121">
        <f>IF('Data Entry'!CQ20="Yes",1,IF('Data Entry'!CQ20="No",0,IF('Data Entry'!CQ20="Not Possible","",2)))</f>
        <v>2</v>
      </c>
      <c r="CR20" s="121">
        <f>IF('Data Entry'!CR20="Yes",1,IF('Data Entry'!CR20="No",0,IF('Data Entry'!CR20="Not Possible","",2)))</f>
        <v>2</v>
      </c>
      <c r="CS20" s="121">
        <f>IF('Data Entry'!CS20="Yes",1,IF('Data Entry'!CS20="No",0,IF('Data Entry'!CS20="Not Possible","",2)))</f>
        <v>2</v>
      </c>
      <c r="CT20" s="121">
        <f>IF('Data Entry'!CT20="Yes",1,IF('Data Entry'!CT20="No",0,IF('Data Entry'!CT20="Not Possible","",2)))</f>
        <v>2</v>
      </c>
      <c r="CU20" s="121">
        <f>IF('Data Entry'!CU20="Yes",1,IF('Data Entry'!CU20="No",0,IF('Data Entry'!CU20="Not Possible","",2)))</f>
        <v>2</v>
      </c>
      <c r="CV20" s="121">
        <f>IF('Data Entry'!CV20="Yes",1,IF('Data Entry'!CV20="No",0,IF('Data Entry'!CV20="Not Possible","",2)))</f>
        <v>2</v>
      </c>
      <c r="CW20" s="121">
        <f>IF('Data Entry'!CW20="Yes",1,IF('Data Entry'!CW20="No",0,IF('Data Entry'!CW20="Not Possible","",2)))</f>
        <v>2</v>
      </c>
      <c r="CX20" s="121">
        <f>IF('Data Entry'!CX20="Yes",1,IF('Data Entry'!CX20="No",0,IF('Data Entry'!CX20="Not Possible","",2)))</f>
        <v>2</v>
      </c>
      <c r="CY20" s="121">
        <f>IF('Data Entry'!CY20="Yes",1,IF('Data Entry'!CY20="No",0,IF('Data Entry'!CY20="Not Possible","",2)))</f>
        <v>2</v>
      </c>
      <c r="CZ20" s="121">
        <f>IF('Data Entry'!CZ20="Yes",1,IF('Data Entry'!CZ20="No",0,IF('Data Entry'!CZ20="Not Possible","",2)))</f>
        <v>2</v>
      </c>
      <c r="DA20" s="121">
        <f>IF('Data Entry'!DA20="Yes",1,IF('Data Entry'!DA20="No",0,IF('Data Entry'!DA20="Not Possible","",2)))</f>
        <v>2</v>
      </c>
      <c r="DB20" s="121">
        <f>IF('Data Entry'!DB20="Yes",1,IF('Data Entry'!DB20="No",0,IF('Data Entry'!DB20="Not Possible","",2)))</f>
        <v>2</v>
      </c>
      <c r="DC20" s="121">
        <f>IF('Data Entry'!DC20="Yes",1,IF('Data Entry'!DC20="No",0,IF('Data Entry'!DC20="Not Possible","",2)))</f>
        <v>2</v>
      </c>
      <c r="DD20" s="121">
        <f>IF('Data Entry'!DD20="Yes",1,IF('Data Entry'!DD20="No",0,IF('Data Entry'!DD20="Not Possible","",2)))</f>
        <v>2</v>
      </c>
      <c r="DE20" s="121">
        <f>IF('Data Entry'!DE20="Yes",1,IF('Data Entry'!DE20="No",0,IF('Data Entry'!DE20="Not Possible","",2)))</f>
        <v>2</v>
      </c>
      <c r="DF20" s="121">
        <f>IF('Data Entry'!DF20="Yes",1,IF('Data Entry'!DF20="No",0,IF('Data Entry'!DF20="Not Possible","",2)))</f>
        <v>2</v>
      </c>
      <c r="DG20" s="121">
        <f>IF('Data Entry'!DG20="Yes",1,IF('Data Entry'!DG20="No",0,IF('Data Entry'!DG20="Not Possible","",2)))</f>
        <v>2</v>
      </c>
      <c r="DH20" s="121">
        <f>IF('Data Entry'!DH20="Yes",1,IF('Data Entry'!DH20="No",0,IF('Data Entry'!DH20="Not Possible","",2)))</f>
        <v>2</v>
      </c>
      <c r="DI20" s="121">
        <f>IF('Data Entry'!DI20="Yes",1,IF('Data Entry'!DI20="No",0,IF('Data Entry'!DI20="Not Possible","",2)))</f>
        <v>2</v>
      </c>
      <c r="DJ20" s="121">
        <f>IF('Data Entry'!DJ20="Yes",1,IF('Data Entry'!DJ20="No",0,IF('Data Entry'!DJ20="Not Possible","",2)))</f>
        <v>2</v>
      </c>
      <c r="DK20" s="121">
        <f>IF('Data Entry'!DK20="Yes",1,IF('Data Entry'!DK20="No",0,IF('Data Entry'!DK20="Not Possible","",2)))</f>
        <v>2</v>
      </c>
      <c r="DL20" s="121">
        <f>IF('Data Entry'!DL20="Yes",1,IF('Data Entry'!DL20="No",0,IF('Data Entry'!DL20="Not Possible","",2)))</f>
        <v>2</v>
      </c>
      <c r="DM20" s="121">
        <f>IF('Data Entry'!DM20="Yes",1,IF('Data Entry'!DM20="No",0,IF('Data Entry'!DM20="Not Possible","",2)))</f>
        <v>2</v>
      </c>
      <c r="DN20" s="121">
        <f>IF('Data Entry'!DN20="Yes",1,IF('Data Entry'!DN20="No",0,IF('Data Entry'!DN20="Not Possible","",2)))</f>
        <v>2</v>
      </c>
      <c r="DO20" s="121">
        <f>IF('Data Entry'!DO20="Yes",1,IF('Data Entry'!DO20="No",0,IF('Data Entry'!DO20="Not Possible","",2)))</f>
        <v>2</v>
      </c>
      <c r="DP20" s="121">
        <f>IF('Data Entry'!DP20="Yes",1,IF('Data Entry'!DP20="No",0,IF('Data Entry'!DP20="Not Possible","",2)))</f>
        <v>2</v>
      </c>
      <c r="DQ20" s="121">
        <f>IF('Data Entry'!DQ20="Yes",1,IF('Data Entry'!DQ20="No",0,IF('Data Entry'!DQ20="Not Possible","",2)))</f>
        <v>2</v>
      </c>
      <c r="DR20" s="121">
        <f>IF('Data Entry'!DR20="Yes",1,IF('Data Entry'!DR20="No",0,IF('Data Entry'!DR20="Not Possible","",2)))</f>
        <v>2</v>
      </c>
      <c r="DS20" s="121">
        <f>IF('Data Entry'!DS20="Yes",1,IF('Data Entry'!DS20="No",0,IF('Data Entry'!DS20="Not Possible","",2)))</f>
        <v>2</v>
      </c>
      <c r="DT20" s="121">
        <f>IF('Data Entry'!DT20="Yes",1,IF('Data Entry'!DT20="No",0,IF('Data Entry'!DT20="Not Possible","",2)))</f>
        <v>2</v>
      </c>
    </row>
    <row r="21" spans="1:126" ht="16" customHeight="1">
      <c r="A21" s="120" t="s">
        <v>23</v>
      </c>
      <c r="E21" s="121">
        <f>IF('Data Entry'!E21="Yes",1,IF('Data Entry'!E21="No",0,IF('Data Entry'!E21="Not Possible","",2)))</f>
        <v>2</v>
      </c>
      <c r="F21" s="121">
        <f>IF('Data Entry'!F21="Yes",1,IF('Data Entry'!F21="No",0,IF('Data Entry'!F21="Not Possible","",2)))</f>
        <v>2</v>
      </c>
      <c r="G21" s="121">
        <f>IF('Data Entry'!G21="Yes",1,IF('Data Entry'!G21="No",0,IF('Data Entry'!G21="Not Possible","",2)))</f>
        <v>2</v>
      </c>
      <c r="H21" s="121">
        <f>IF('Data Entry'!H21="Yes",1,IF('Data Entry'!H21="No",0,IF('Data Entry'!H21="Not Possible","",2)))</f>
        <v>2</v>
      </c>
      <c r="I21" s="121">
        <f>IF('Data Entry'!I21="Yes",1,IF('Data Entry'!I21="No",0,IF('Data Entry'!I21="Not Possible","",2)))</f>
        <v>2</v>
      </c>
      <c r="J21" s="121">
        <f>IF('Data Entry'!J21="Yes",1,IF('Data Entry'!J21="No",0,IF('Data Entry'!J21="Not Possible","",2)))</f>
        <v>2</v>
      </c>
      <c r="K21" s="121">
        <f>IF('Data Entry'!K21="Yes",1,IF('Data Entry'!K21="No",0,IF('Data Entry'!K21="Not Possible","",2)))</f>
        <v>2</v>
      </c>
      <c r="L21" s="121">
        <f>IF('Data Entry'!L21="Yes",1,IF('Data Entry'!L21="No",0,IF('Data Entry'!L21="Not Possible","",2)))</f>
        <v>2</v>
      </c>
      <c r="M21" s="121">
        <f>IF('Data Entry'!M21="Yes",1,IF('Data Entry'!M21="No",0,IF('Data Entry'!M21="Not Possible","",2)))</f>
        <v>2</v>
      </c>
      <c r="N21" s="121">
        <f>IF('Data Entry'!N21="Yes",1,IF('Data Entry'!N21="No",0,IF('Data Entry'!N21="Not Possible","",2)))</f>
        <v>2</v>
      </c>
      <c r="O21" s="121">
        <f>IF('Data Entry'!O21="Yes",1,IF('Data Entry'!O21="No",0,IF('Data Entry'!O21="Not Possible","",2)))</f>
        <v>2</v>
      </c>
      <c r="P21" s="121">
        <f>IF('Data Entry'!P21="Yes",1,IF('Data Entry'!P21="No",0,IF('Data Entry'!P21="Not Possible","",2)))</f>
        <v>2</v>
      </c>
      <c r="Q21" s="121">
        <f>IF('Data Entry'!Q21="Yes",1,IF('Data Entry'!Q21="No",0,IF('Data Entry'!Q21="Not Possible","",2)))</f>
        <v>2</v>
      </c>
      <c r="R21" s="121">
        <f>IF('Data Entry'!R21="Yes",1,IF('Data Entry'!R21="No",0,IF('Data Entry'!R21="Not Possible","",2)))</f>
        <v>2</v>
      </c>
      <c r="S21" s="121">
        <f>IF('Data Entry'!S21="Yes",1,IF('Data Entry'!S21="No",0,IF('Data Entry'!S21="Not Possible","",2)))</f>
        <v>2</v>
      </c>
      <c r="T21" s="121">
        <f>IF('Data Entry'!T21="Yes",1,IF('Data Entry'!T21="No",0,IF('Data Entry'!T21="Not Possible","",2)))</f>
        <v>2</v>
      </c>
      <c r="U21" s="121">
        <f>IF('Data Entry'!U21="Yes",1,IF('Data Entry'!U21="No",0,IF('Data Entry'!U21="Not Possible","",2)))</f>
        <v>2</v>
      </c>
      <c r="V21" s="121">
        <f>IF('Data Entry'!V21="Yes",1,IF('Data Entry'!V21="No",0,IF('Data Entry'!V21="Not Possible","",2)))</f>
        <v>2</v>
      </c>
      <c r="W21" s="121">
        <f>IF('Data Entry'!W21="Yes",1,IF('Data Entry'!W21="No",0,IF('Data Entry'!W21="Not Possible","",2)))</f>
        <v>2</v>
      </c>
      <c r="X21" s="121">
        <f>IF('Data Entry'!X21="Yes",1,IF('Data Entry'!X21="No",0,IF('Data Entry'!X21="Not Possible","",2)))</f>
        <v>2</v>
      </c>
      <c r="Y21" s="121">
        <f>IF('Data Entry'!Y21="Yes",1,IF('Data Entry'!Y21="No",0,IF('Data Entry'!Y21="Not Possible","",2)))</f>
        <v>2</v>
      </c>
      <c r="Z21" s="121">
        <f>IF('Data Entry'!Z21="Yes",1,IF('Data Entry'!Z21="No",0,IF('Data Entry'!Z21="Not Possible","",2)))</f>
        <v>2</v>
      </c>
      <c r="AA21" s="121">
        <f>IF('Data Entry'!AA21="Yes",1,IF('Data Entry'!AA21="No",0,IF('Data Entry'!AA21="Not Possible","",2)))</f>
        <v>2</v>
      </c>
      <c r="AB21" s="121">
        <f>IF('Data Entry'!AB21="Yes",1,IF('Data Entry'!AB21="No",0,IF('Data Entry'!AB21="Not Possible","",2)))</f>
        <v>2</v>
      </c>
      <c r="AC21" s="121">
        <f>IF('Data Entry'!AC21="Yes",1,IF('Data Entry'!AC21="No",0,IF('Data Entry'!AC21="Not Possible","",2)))</f>
        <v>2</v>
      </c>
      <c r="AD21" s="121">
        <f>IF('Data Entry'!AD21="Yes",1,IF('Data Entry'!AD21="No",0,IF('Data Entry'!AD21="Not Possible","",2)))</f>
        <v>2</v>
      </c>
      <c r="AE21" s="121">
        <f>IF('Data Entry'!AE21="Yes",1,IF('Data Entry'!AE21="No",0,IF('Data Entry'!AE21="Not Possible","",2)))</f>
        <v>2</v>
      </c>
      <c r="AF21" s="121">
        <f>IF('Data Entry'!AF21="Yes",1,IF('Data Entry'!AF21="No",0,IF('Data Entry'!AF21="Not Possible","",2)))</f>
        <v>2</v>
      </c>
      <c r="AG21" s="121">
        <f>IF('Data Entry'!AG21="Yes",1,IF('Data Entry'!AG21="No",0,IF('Data Entry'!AG21="Not Possible","",2)))</f>
        <v>2</v>
      </c>
      <c r="AH21" s="121">
        <f>IF('Data Entry'!AH21="Yes",1,IF('Data Entry'!AH21="No",0,IF('Data Entry'!AH21="Not Possible","",2)))</f>
        <v>2</v>
      </c>
      <c r="AI21" s="121">
        <f>IF('Data Entry'!AI21="Yes",1,IF('Data Entry'!AI21="No",0,IF('Data Entry'!AI21="Not Possible","",2)))</f>
        <v>2</v>
      </c>
      <c r="AJ21" s="121">
        <f>IF('Data Entry'!AJ21="Yes",1,IF('Data Entry'!AJ21="No",0,IF('Data Entry'!AJ21="Not Possible","",2)))</f>
        <v>2</v>
      </c>
      <c r="AK21" s="121">
        <f>IF('Data Entry'!AK21="Yes",1,IF('Data Entry'!AK21="No",0,IF('Data Entry'!AK21="Not Possible","",2)))</f>
        <v>2</v>
      </c>
      <c r="AL21" s="121">
        <f>IF('Data Entry'!AL21="Yes",1,IF('Data Entry'!AL21="No",0,IF('Data Entry'!AL21="Not Possible","",2)))</f>
        <v>2</v>
      </c>
      <c r="AM21" s="121">
        <f>IF('Data Entry'!AM21="Yes",1,IF('Data Entry'!AM21="No",0,IF('Data Entry'!AM21="Not Possible","",2)))</f>
        <v>2</v>
      </c>
      <c r="AN21" s="121">
        <f>IF('Data Entry'!AN21="Yes",1,IF('Data Entry'!AN21="No",0,IF('Data Entry'!AN21="Not Possible","",2)))</f>
        <v>2</v>
      </c>
      <c r="AO21" s="121">
        <f>IF('Data Entry'!AO21="Yes",1,IF('Data Entry'!AO21="No",0,IF('Data Entry'!AO21="Not Possible","",2)))</f>
        <v>2</v>
      </c>
      <c r="AP21" s="121">
        <f>IF('Data Entry'!AP21="Yes",1,IF('Data Entry'!AP21="No",0,IF('Data Entry'!AP21="Not Possible","",2)))</f>
        <v>2</v>
      </c>
      <c r="AQ21" s="121">
        <f>IF('Data Entry'!AQ21="Yes",1,IF('Data Entry'!AQ21="No",0,IF('Data Entry'!AQ21="Not Possible","",2)))</f>
        <v>2</v>
      </c>
      <c r="AR21" s="121">
        <f>IF('Data Entry'!AR21="Yes",1,IF('Data Entry'!AR21="No",0,IF('Data Entry'!AR21="Not Possible","",2)))</f>
        <v>2</v>
      </c>
      <c r="AS21" s="121">
        <f>IF('Data Entry'!AS21="Yes",1,IF('Data Entry'!AS21="No",0,IF('Data Entry'!AS21="Not Possible","",2)))</f>
        <v>2</v>
      </c>
      <c r="AT21" s="121">
        <f>IF('Data Entry'!AT21="Yes",1,IF('Data Entry'!AT21="No",0,IF('Data Entry'!AT21="Not Possible","",2)))</f>
        <v>2</v>
      </c>
      <c r="AU21" s="121">
        <f>IF('Data Entry'!AU21="Yes",1,IF('Data Entry'!AU21="No",0,IF('Data Entry'!AU21="Not Possible","",2)))</f>
        <v>2</v>
      </c>
      <c r="AV21" s="121">
        <f>IF('Data Entry'!AV21="Yes",1,IF('Data Entry'!AV21="No",0,IF('Data Entry'!AV21="Not Possible","",2)))</f>
        <v>2</v>
      </c>
      <c r="AW21" s="121">
        <f>IF('Data Entry'!AW21="Yes",1,IF('Data Entry'!AW21="No",0,IF('Data Entry'!AW21="Not Possible","",2)))</f>
        <v>2</v>
      </c>
      <c r="AX21" s="121">
        <f>IF('Data Entry'!AX21="Yes",1,IF('Data Entry'!AX21="No",0,IF('Data Entry'!AX21="Not Possible","",2)))</f>
        <v>2</v>
      </c>
      <c r="AY21" s="121">
        <f>IF('Data Entry'!AY21="Yes",1,IF('Data Entry'!AY21="No",0,IF('Data Entry'!AY21="Not Possible","",2)))</f>
        <v>2</v>
      </c>
      <c r="AZ21" s="121">
        <f>IF('Data Entry'!AZ21="Yes",1,IF('Data Entry'!AZ21="No",0,IF('Data Entry'!AZ21="Not Possible","",2)))</f>
        <v>2</v>
      </c>
      <c r="BA21" s="121">
        <f>IF('Data Entry'!BA21="Yes",1,IF('Data Entry'!BA21="No",0,IF('Data Entry'!BA21="Not Possible","",2)))</f>
        <v>2</v>
      </c>
      <c r="BB21" s="121">
        <f>IF('Data Entry'!BB21="Yes",1,IF('Data Entry'!BB21="No",0,IF('Data Entry'!BB21="Not Possible","",2)))</f>
        <v>2</v>
      </c>
      <c r="BC21" s="121">
        <f>IF('Data Entry'!BC21="Yes",1,IF('Data Entry'!BC21="No",0,IF('Data Entry'!BC21="Not Possible","",2)))</f>
        <v>2</v>
      </c>
      <c r="BD21" s="121">
        <f>IF('Data Entry'!BD21="Yes",1,IF('Data Entry'!BD21="No",0,IF('Data Entry'!BD21="Not Possible","",2)))</f>
        <v>2</v>
      </c>
      <c r="BE21" s="121">
        <f>IF('Data Entry'!BE21="Yes",1,IF('Data Entry'!BE21="No",0,IF('Data Entry'!BE21="Not Possible","",2)))</f>
        <v>2</v>
      </c>
      <c r="BF21" s="121">
        <f>IF('Data Entry'!BF21="Yes",1,IF('Data Entry'!BF21="No",0,IF('Data Entry'!BF21="Not Possible","",2)))</f>
        <v>2</v>
      </c>
      <c r="BG21" s="121">
        <f>IF('Data Entry'!BG21="Yes",1,IF('Data Entry'!BG21="No",0,IF('Data Entry'!BG21="Not Possible","",2)))</f>
        <v>2</v>
      </c>
      <c r="BH21" s="121">
        <f>IF('Data Entry'!BH21="Yes",1,IF('Data Entry'!BH21="No",0,IF('Data Entry'!BH21="Not Possible","",2)))</f>
        <v>2</v>
      </c>
      <c r="BI21" s="121">
        <f>IF('Data Entry'!BI21="Yes",1,IF('Data Entry'!BI21="No",0,IF('Data Entry'!BI21="Not Possible","",2)))</f>
        <v>2</v>
      </c>
      <c r="BJ21" s="121">
        <f>IF('Data Entry'!BJ21="Yes",1,IF('Data Entry'!BJ21="No",0,IF('Data Entry'!BJ21="Not Possible","",2)))</f>
        <v>2</v>
      </c>
      <c r="BK21" s="121">
        <f>IF('Data Entry'!BK21="Yes",1,IF('Data Entry'!BK21="No",0,IF('Data Entry'!BK21="Not Possible","",2)))</f>
        <v>2</v>
      </c>
      <c r="BL21" s="121">
        <f>IF('Data Entry'!BL21="Yes",1,IF('Data Entry'!BL21="No",0,IF('Data Entry'!BL21="Not Possible","",2)))</f>
        <v>2</v>
      </c>
      <c r="BM21" s="121">
        <f>IF('Data Entry'!BM21="Yes",1,IF('Data Entry'!BM21="No",0,IF('Data Entry'!BM21="Not Possible","",2)))</f>
        <v>2</v>
      </c>
      <c r="BN21" s="121">
        <f>IF('Data Entry'!BN21="Yes",1,IF('Data Entry'!BN21="No",0,IF('Data Entry'!BN21="Not Possible","",2)))</f>
        <v>2</v>
      </c>
      <c r="BO21" s="121">
        <f>IF('Data Entry'!BO21="Yes",1,IF('Data Entry'!BO21="No",0,IF('Data Entry'!BO21="Not Possible","",2)))</f>
        <v>2</v>
      </c>
      <c r="BP21" s="121">
        <f>IF('Data Entry'!BP21="Yes",1,IF('Data Entry'!BP21="No",0,IF('Data Entry'!BP21="Not Possible","",2)))</f>
        <v>2</v>
      </c>
      <c r="BQ21" s="121">
        <f>IF('Data Entry'!BQ21="Yes",1,IF('Data Entry'!BQ21="No",0,IF('Data Entry'!BQ21="Not Possible","",2)))</f>
        <v>2</v>
      </c>
      <c r="BR21" s="121">
        <f>IF('Data Entry'!BR21="Yes",1,IF('Data Entry'!BR21="No",0,IF('Data Entry'!BR21="Not Possible","",2)))</f>
        <v>2</v>
      </c>
      <c r="BS21" s="121">
        <f>IF('Data Entry'!BS21="Yes",1,IF('Data Entry'!BS21="No",0,IF('Data Entry'!BS21="Not Possible","",2)))</f>
        <v>2</v>
      </c>
      <c r="BT21" s="121">
        <f>IF('Data Entry'!BT21="Yes",1,IF('Data Entry'!BT21="No",0,IF('Data Entry'!BT21="Not Possible","",2)))</f>
        <v>2</v>
      </c>
      <c r="BU21" s="121">
        <f>IF('Data Entry'!BU21="Yes",1,IF('Data Entry'!BU21="No",0,IF('Data Entry'!BU21="Not Possible","",2)))</f>
        <v>2</v>
      </c>
      <c r="BV21" s="121">
        <f>IF('Data Entry'!BV21="Yes",1,IF('Data Entry'!BV21="No",0,IF('Data Entry'!BV21="Not Possible","",2)))</f>
        <v>2</v>
      </c>
      <c r="BW21" s="121">
        <f>IF('Data Entry'!BW21="Yes",1,IF('Data Entry'!BW21="No",0,IF('Data Entry'!BW21="Not Possible","",2)))</f>
        <v>2</v>
      </c>
      <c r="BX21" s="121">
        <f>IF('Data Entry'!BX21="Yes",1,IF('Data Entry'!BX21="No",0,IF('Data Entry'!BX21="Not Possible","",2)))</f>
        <v>2</v>
      </c>
      <c r="BY21" s="121">
        <f>IF('Data Entry'!BY21="Yes",1,IF('Data Entry'!BY21="No",0,IF('Data Entry'!BY21="Not Possible","",2)))</f>
        <v>2</v>
      </c>
      <c r="BZ21" s="121">
        <f>IF('Data Entry'!BZ21="Yes",1,IF('Data Entry'!BZ21="No",0,IF('Data Entry'!BZ21="Not Possible","",2)))</f>
        <v>2</v>
      </c>
      <c r="CA21" s="121">
        <f>IF('Data Entry'!CA21="Yes",1,IF('Data Entry'!CA21="No",0,IF('Data Entry'!CA21="Not Possible","",2)))</f>
        <v>2</v>
      </c>
      <c r="CB21" s="121">
        <f>IF('Data Entry'!CB21="Yes",1,IF('Data Entry'!CB21="No",0,IF('Data Entry'!CB21="Not Possible","",2)))</f>
        <v>2</v>
      </c>
      <c r="CC21" s="121">
        <f>IF('Data Entry'!CC21="Yes",1,IF('Data Entry'!CC21="No",0,IF('Data Entry'!CC21="Not Possible","",2)))</f>
        <v>2</v>
      </c>
      <c r="CD21" s="121">
        <f>IF('Data Entry'!CD21="Yes",1,IF('Data Entry'!CD21="No",0,IF('Data Entry'!CD21="Not Possible","",2)))</f>
        <v>2</v>
      </c>
      <c r="CE21" s="121">
        <f>IF('Data Entry'!CE21="Yes",1,IF('Data Entry'!CE21="No",0,IF('Data Entry'!CE21="Not Possible","",2)))</f>
        <v>2</v>
      </c>
      <c r="CF21" s="121">
        <f>IF('Data Entry'!CF21="Yes",1,IF('Data Entry'!CF21="No",0,IF('Data Entry'!CF21="Not Possible","",2)))</f>
        <v>2</v>
      </c>
      <c r="CG21" s="121">
        <f>IF('Data Entry'!CG21="Yes",1,IF('Data Entry'!CG21="No",0,IF('Data Entry'!CG21="Not Possible","",2)))</f>
        <v>2</v>
      </c>
      <c r="CH21" s="121">
        <f>IF('Data Entry'!CH21="Yes",1,IF('Data Entry'!CH21="No",0,IF('Data Entry'!CH21="Not Possible","",2)))</f>
        <v>2</v>
      </c>
      <c r="CI21" s="121">
        <f>IF('Data Entry'!CI21="Yes",1,IF('Data Entry'!CI21="No",0,IF('Data Entry'!CI21="Not Possible","",2)))</f>
        <v>2</v>
      </c>
      <c r="CJ21" s="121">
        <f>IF('Data Entry'!CJ21="Yes",1,IF('Data Entry'!CJ21="No",0,IF('Data Entry'!CJ21="Not Possible","",2)))</f>
        <v>2</v>
      </c>
      <c r="CK21" s="121">
        <f>IF('Data Entry'!CK21="Yes",1,IF('Data Entry'!CK21="No",0,IF('Data Entry'!CK21="Not Possible","",2)))</f>
        <v>2</v>
      </c>
      <c r="CL21" s="121">
        <f>IF('Data Entry'!CL21="Yes",1,IF('Data Entry'!CL21="No",0,IF('Data Entry'!CL21="Not Possible","",2)))</f>
        <v>2</v>
      </c>
      <c r="CM21" s="121">
        <f>IF('Data Entry'!CM21="Yes",1,IF('Data Entry'!CM21="No",0,IF('Data Entry'!CM21="Not Possible","",2)))</f>
        <v>2</v>
      </c>
      <c r="CN21" s="121">
        <f>IF('Data Entry'!CN21="Yes",1,IF('Data Entry'!CN21="No",0,IF('Data Entry'!CN21="Not Possible","",2)))</f>
        <v>2</v>
      </c>
      <c r="CO21" s="121">
        <f>IF('Data Entry'!CO21="Yes",1,IF('Data Entry'!CO21="No",0,IF('Data Entry'!CO21="Not Possible","",2)))</f>
        <v>2</v>
      </c>
      <c r="CP21" s="121">
        <f>IF('Data Entry'!CP21="Yes",1,IF('Data Entry'!CP21="No",0,IF('Data Entry'!CP21="Not Possible","",2)))</f>
        <v>2</v>
      </c>
      <c r="CQ21" s="121">
        <f>IF('Data Entry'!CQ21="Yes",1,IF('Data Entry'!CQ21="No",0,IF('Data Entry'!CQ21="Not Possible","",2)))</f>
        <v>2</v>
      </c>
      <c r="CR21" s="121">
        <f>IF('Data Entry'!CR21="Yes",1,IF('Data Entry'!CR21="No",0,IF('Data Entry'!CR21="Not Possible","",2)))</f>
        <v>2</v>
      </c>
      <c r="CS21" s="121">
        <f>IF('Data Entry'!CS21="Yes",1,IF('Data Entry'!CS21="No",0,IF('Data Entry'!CS21="Not Possible","",2)))</f>
        <v>2</v>
      </c>
      <c r="CT21" s="121">
        <f>IF('Data Entry'!CT21="Yes",1,IF('Data Entry'!CT21="No",0,IF('Data Entry'!CT21="Not Possible","",2)))</f>
        <v>2</v>
      </c>
      <c r="CU21" s="121">
        <f>IF('Data Entry'!CU21="Yes",1,IF('Data Entry'!CU21="No",0,IF('Data Entry'!CU21="Not Possible","",2)))</f>
        <v>2</v>
      </c>
      <c r="CV21" s="121">
        <f>IF('Data Entry'!CV21="Yes",1,IF('Data Entry'!CV21="No",0,IF('Data Entry'!CV21="Not Possible","",2)))</f>
        <v>2</v>
      </c>
      <c r="CW21" s="121">
        <f>IF('Data Entry'!CW21="Yes",1,IF('Data Entry'!CW21="No",0,IF('Data Entry'!CW21="Not Possible","",2)))</f>
        <v>2</v>
      </c>
      <c r="CX21" s="121">
        <f>IF('Data Entry'!CX21="Yes",1,IF('Data Entry'!CX21="No",0,IF('Data Entry'!CX21="Not Possible","",2)))</f>
        <v>2</v>
      </c>
      <c r="CY21" s="121">
        <f>IF('Data Entry'!CY21="Yes",1,IF('Data Entry'!CY21="No",0,IF('Data Entry'!CY21="Not Possible","",2)))</f>
        <v>2</v>
      </c>
      <c r="CZ21" s="121">
        <f>IF('Data Entry'!CZ21="Yes",1,IF('Data Entry'!CZ21="No",0,IF('Data Entry'!CZ21="Not Possible","",2)))</f>
        <v>2</v>
      </c>
      <c r="DA21" s="121">
        <f>IF('Data Entry'!DA21="Yes",1,IF('Data Entry'!DA21="No",0,IF('Data Entry'!DA21="Not Possible","",2)))</f>
        <v>2</v>
      </c>
      <c r="DB21" s="121">
        <f>IF('Data Entry'!DB21="Yes",1,IF('Data Entry'!DB21="No",0,IF('Data Entry'!DB21="Not Possible","",2)))</f>
        <v>2</v>
      </c>
      <c r="DC21" s="121">
        <f>IF('Data Entry'!DC21="Yes",1,IF('Data Entry'!DC21="No",0,IF('Data Entry'!DC21="Not Possible","",2)))</f>
        <v>2</v>
      </c>
      <c r="DD21" s="121">
        <f>IF('Data Entry'!DD21="Yes",1,IF('Data Entry'!DD21="No",0,IF('Data Entry'!DD21="Not Possible","",2)))</f>
        <v>2</v>
      </c>
      <c r="DE21" s="121">
        <f>IF('Data Entry'!DE21="Yes",1,IF('Data Entry'!DE21="No",0,IF('Data Entry'!DE21="Not Possible","",2)))</f>
        <v>2</v>
      </c>
      <c r="DF21" s="121">
        <f>IF('Data Entry'!DF21="Yes",1,IF('Data Entry'!DF21="No",0,IF('Data Entry'!DF21="Not Possible","",2)))</f>
        <v>2</v>
      </c>
      <c r="DG21" s="121">
        <f>IF('Data Entry'!DG21="Yes",1,IF('Data Entry'!DG21="No",0,IF('Data Entry'!DG21="Not Possible","",2)))</f>
        <v>2</v>
      </c>
      <c r="DH21" s="121">
        <f>IF('Data Entry'!DH21="Yes",1,IF('Data Entry'!DH21="No",0,IF('Data Entry'!DH21="Not Possible","",2)))</f>
        <v>2</v>
      </c>
      <c r="DI21" s="121">
        <f>IF('Data Entry'!DI21="Yes",1,IF('Data Entry'!DI21="No",0,IF('Data Entry'!DI21="Not Possible","",2)))</f>
        <v>2</v>
      </c>
      <c r="DJ21" s="121">
        <f>IF('Data Entry'!DJ21="Yes",1,IF('Data Entry'!DJ21="No",0,IF('Data Entry'!DJ21="Not Possible","",2)))</f>
        <v>2</v>
      </c>
      <c r="DK21" s="121">
        <f>IF('Data Entry'!DK21="Yes",1,IF('Data Entry'!DK21="No",0,IF('Data Entry'!DK21="Not Possible","",2)))</f>
        <v>2</v>
      </c>
      <c r="DL21" s="121">
        <f>IF('Data Entry'!DL21="Yes",1,IF('Data Entry'!DL21="No",0,IF('Data Entry'!DL21="Not Possible","",2)))</f>
        <v>2</v>
      </c>
      <c r="DM21" s="121">
        <f>IF('Data Entry'!DM21="Yes",1,IF('Data Entry'!DM21="No",0,IF('Data Entry'!DM21="Not Possible","",2)))</f>
        <v>2</v>
      </c>
      <c r="DN21" s="121">
        <f>IF('Data Entry'!DN21="Yes",1,IF('Data Entry'!DN21="No",0,IF('Data Entry'!DN21="Not Possible","",2)))</f>
        <v>2</v>
      </c>
      <c r="DO21" s="121">
        <f>IF('Data Entry'!DO21="Yes",1,IF('Data Entry'!DO21="No",0,IF('Data Entry'!DO21="Not Possible","",2)))</f>
        <v>2</v>
      </c>
      <c r="DP21" s="121">
        <f>IF('Data Entry'!DP21="Yes",1,IF('Data Entry'!DP21="No",0,IF('Data Entry'!DP21="Not Possible","",2)))</f>
        <v>2</v>
      </c>
      <c r="DQ21" s="121">
        <f>IF('Data Entry'!DQ21="Yes",1,IF('Data Entry'!DQ21="No",0,IF('Data Entry'!DQ21="Not Possible","",2)))</f>
        <v>2</v>
      </c>
      <c r="DR21" s="121">
        <f>IF('Data Entry'!DR21="Yes",1,IF('Data Entry'!DR21="No",0,IF('Data Entry'!DR21="Not Possible","",2)))</f>
        <v>2</v>
      </c>
      <c r="DS21" s="121">
        <f>IF('Data Entry'!DS21="Yes",1,IF('Data Entry'!DS21="No",0,IF('Data Entry'!DS21="Not Possible","",2)))</f>
        <v>2</v>
      </c>
      <c r="DT21" s="121">
        <f>IF('Data Entry'!DT21="Yes",1,IF('Data Entry'!DT21="No",0,IF('Data Entry'!DT21="Not Possible","",2)))</f>
        <v>2</v>
      </c>
    </row>
    <row r="22" spans="1:126" ht="85" customHeight="1">
      <c r="A22" s="116" t="s">
        <v>9</v>
      </c>
      <c r="B22" s="117"/>
      <c r="C22" s="117"/>
      <c r="D22" s="117"/>
      <c r="E22" s="118">
        <f>'Data Entry'!E2</f>
        <v>0</v>
      </c>
      <c r="F22" s="118">
        <f>'Data Entry'!F2</f>
        <v>0</v>
      </c>
      <c r="G22" s="118">
        <f>'Data Entry'!G2</f>
        <v>0</v>
      </c>
      <c r="H22" s="118">
        <f>'Data Entry'!H2</f>
        <v>0</v>
      </c>
      <c r="I22" s="118">
        <f>'Data Entry'!I2</f>
        <v>0</v>
      </c>
      <c r="J22" s="118">
        <f>'Data Entry'!J2</f>
        <v>0</v>
      </c>
      <c r="K22" s="118">
        <f>'Data Entry'!K2</f>
        <v>0</v>
      </c>
      <c r="L22" s="118">
        <f>'Data Entry'!L2</f>
        <v>0</v>
      </c>
      <c r="M22" s="118">
        <f>'Data Entry'!M2</f>
        <v>0</v>
      </c>
      <c r="N22" s="118">
        <f>'Data Entry'!N2</f>
        <v>0</v>
      </c>
      <c r="O22" s="118">
        <f>'Data Entry'!O2</f>
        <v>0</v>
      </c>
      <c r="P22" s="118">
        <f>'Data Entry'!P2</f>
        <v>0</v>
      </c>
      <c r="Q22" s="118">
        <f>'Data Entry'!Q2</f>
        <v>0</v>
      </c>
      <c r="R22" s="118">
        <f>'Data Entry'!R2</f>
        <v>0</v>
      </c>
      <c r="S22" s="118">
        <f>'Data Entry'!S2</f>
        <v>0</v>
      </c>
      <c r="T22" s="118">
        <f>'Data Entry'!T2</f>
        <v>0</v>
      </c>
      <c r="U22" s="118">
        <f>'Data Entry'!U2</f>
        <v>0</v>
      </c>
      <c r="V22" s="118">
        <f>'Data Entry'!V2</f>
        <v>0</v>
      </c>
      <c r="W22" s="118">
        <f>'Data Entry'!W2</f>
        <v>0</v>
      </c>
      <c r="X22" s="118">
        <f>'Data Entry'!X2</f>
        <v>0</v>
      </c>
      <c r="Y22" s="118">
        <f>'Data Entry'!Y2</f>
        <v>0</v>
      </c>
      <c r="Z22" s="118">
        <f>'Data Entry'!Z2</f>
        <v>0</v>
      </c>
      <c r="AA22" s="118">
        <f>'Data Entry'!AA2</f>
        <v>0</v>
      </c>
      <c r="AB22" s="118">
        <f>'Data Entry'!AB2</f>
        <v>0</v>
      </c>
      <c r="AC22" s="118">
        <f>'Data Entry'!AC2</f>
        <v>0</v>
      </c>
      <c r="AD22" s="118">
        <f>'Data Entry'!AD2</f>
        <v>0</v>
      </c>
      <c r="AE22" s="118">
        <f>'Data Entry'!AE2</f>
        <v>0</v>
      </c>
      <c r="AF22" s="118">
        <f>'Data Entry'!AF2</f>
        <v>0</v>
      </c>
      <c r="AG22" s="118">
        <f>'Data Entry'!AG2</f>
        <v>0</v>
      </c>
      <c r="AH22" s="118">
        <f>'Data Entry'!AH2</f>
        <v>0</v>
      </c>
      <c r="AI22" s="118">
        <f>'Data Entry'!AI2</f>
        <v>0</v>
      </c>
      <c r="AJ22" s="118">
        <f>'Data Entry'!AJ2</f>
        <v>0</v>
      </c>
      <c r="AK22" s="118">
        <f>'Data Entry'!AK2</f>
        <v>0</v>
      </c>
      <c r="AL22" s="118">
        <f>'Data Entry'!AL2</f>
        <v>0</v>
      </c>
      <c r="AM22" s="118">
        <f>'Data Entry'!AM2</f>
        <v>0</v>
      </c>
      <c r="AN22" s="118">
        <f>'Data Entry'!AN2</f>
        <v>0</v>
      </c>
      <c r="AO22" s="118">
        <f>'Data Entry'!AO2</f>
        <v>0</v>
      </c>
      <c r="AP22" s="118">
        <f>'Data Entry'!AP2</f>
        <v>0</v>
      </c>
      <c r="AQ22" s="118">
        <f>'Data Entry'!AQ2</f>
        <v>0</v>
      </c>
      <c r="AR22" s="118">
        <f>'Data Entry'!AR2</f>
        <v>0</v>
      </c>
      <c r="AS22" s="118">
        <f>'Data Entry'!AS2</f>
        <v>0</v>
      </c>
      <c r="AT22" s="118">
        <f>'Data Entry'!AT2</f>
        <v>0</v>
      </c>
      <c r="AU22" s="118">
        <f>'Data Entry'!AU2</f>
        <v>0</v>
      </c>
      <c r="AV22" s="118">
        <f>'Data Entry'!AV2</f>
        <v>0</v>
      </c>
      <c r="AW22" s="118">
        <f>'Data Entry'!AW2</f>
        <v>0</v>
      </c>
      <c r="AX22" s="118">
        <f>'Data Entry'!AX2</f>
        <v>0</v>
      </c>
      <c r="AY22" s="118">
        <f>'Data Entry'!AY2</f>
        <v>0</v>
      </c>
      <c r="AZ22" s="118">
        <f>'Data Entry'!AZ2</f>
        <v>0</v>
      </c>
      <c r="BA22" s="118">
        <f>'Data Entry'!BA2</f>
        <v>0</v>
      </c>
      <c r="BB22" s="118">
        <f>'Data Entry'!BB2</f>
        <v>0</v>
      </c>
      <c r="BC22" s="118">
        <f>'Data Entry'!BC2</f>
        <v>0</v>
      </c>
      <c r="BD22" s="118">
        <f>'Data Entry'!BD2</f>
        <v>0</v>
      </c>
      <c r="BE22" s="118">
        <f>'Data Entry'!BE2</f>
        <v>0</v>
      </c>
      <c r="BF22" s="118">
        <f>'Data Entry'!BF2</f>
        <v>0</v>
      </c>
      <c r="BG22" s="118">
        <f>'Data Entry'!BG2</f>
        <v>0</v>
      </c>
      <c r="BH22" s="118">
        <f>'Data Entry'!BH2</f>
        <v>0</v>
      </c>
      <c r="BI22" s="118">
        <f>'Data Entry'!BI2</f>
        <v>0</v>
      </c>
      <c r="BJ22" s="118">
        <f>'Data Entry'!BJ2</f>
        <v>0</v>
      </c>
      <c r="BK22" s="118">
        <f>'Data Entry'!BK2</f>
        <v>0</v>
      </c>
      <c r="BL22" s="118">
        <f>'Data Entry'!BL2</f>
        <v>0</v>
      </c>
      <c r="BM22" s="118">
        <f>'Data Entry'!BM2</f>
        <v>0</v>
      </c>
      <c r="BN22" s="118">
        <f>'Data Entry'!BN2</f>
        <v>0</v>
      </c>
      <c r="BO22" s="118">
        <f>'Data Entry'!BO2</f>
        <v>0</v>
      </c>
      <c r="BP22" s="118">
        <f>'Data Entry'!BP2</f>
        <v>0</v>
      </c>
      <c r="BQ22" s="118">
        <f>'Data Entry'!BQ2</f>
        <v>0</v>
      </c>
      <c r="BR22" s="118">
        <f>'Data Entry'!BR2</f>
        <v>0</v>
      </c>
      <c r="BS22" s="118">
        <f>'Data Entry'!BS2</f>
        <v>0</v>
      </c>
      <c r="BT22" s="118">
        <f>'Data Entry'!BT2</f>
        <v>0</v>
      </c>
      <c r="BU22" s="118">
        <f>'Data Entry'!BU2</f>
        <v>0</v>
      </c>
      <c r="BV22" s="118">
        <f>'Data Entry'!BV2</f>
        <v>0</v>
      </c>
      <c r="BW22" s="118">
        <f>'Data Entry'!BW2</f>
        <v>0</v>
      </c>
      <c r="BX22" s="118">
        <f>'Data Entry'!BX2</f>
        <v>0</v>
      </c>
      <c r="BY22" s="118">
        <f>'Data Entry'!BY2</f>
        <v>0</v>
      </c>
      <c r="BZ22" s="118">
        <f>'Data Entry'!BZ2</f>
        <v>0</v>
      </c>
      <c r="CA22" s="118">
        <f>'Data Entry'!CA2</f>
        <v>0</v>
      </c>
      <c r="CB22" s="118">
        <f>'Data Entry'!CB2</f>
        <v>0</v>
      </c>
      <c r="CC22" s="118">
        <f>'Data Entry'!CC2</f>
        <v>0</v>
      </c>
      <c r="CD22" s="118">
        <f>'Data Entry'!CD2</f>
        <v>0</v>
      </c>
      <c r="CE22" s="118">
        <f>'Data Entry'!CE2</f>
        <v>0</v>
      </c>
      <c r="CF22" s="118">
        <f>'Data Entry'!CF2</f>
        <v>0</v>
      </c>
      <c r="CG22" s="118">
        <f>'Data Entry'!CG2</f>
        <v>0</v>
      </c>
      <c r="CH22" s="118">
        <f>'Data Entry'!CH2</f>
        <v>0</v>
      </c>
      <c r="CI22" s="118">
        <f>'Data Entry'!CI2</f>
        <v>0</v>
      </c>
      <c r="CJ22" s="118">
        <f>'Data Entry'!CJ2</f>
        <v>0</v>
      </c>
      <c r="CK22" s="118">
        <f>'Data Entry'!CK2</f>
        <v>0</v>
      </c>
      <c r="CL22" s="118">
        <f>'Data Entry'!CL2</f>
        <v>0</v>
      </c>
      <c r="CM22" s="118">
        <f>'Data Entry'!CM2</f>
        <v>0</v>
      </c>
      <c r="CN22" s="118">
        <f>'Data Entry'!CN2</f>
        <v>0</v>
      </c>
      <c r="CO22" s="118">
        <f>'Data Entry'!CO2</f>
        <v>0</v>
      </c>
      <c r="CP22" s="118">
        <f>'Data Entry'!CP2</f>
        <v>0</v>
      </c>
      <c r="CQ22" s="118">
        <f>'Data Entry'!CQ2</f>
        <v>0</v>
      </c>
      <c r="CR22" s="118">
        <f>'Data Entry'!CR2</f>
        <v>0</v>
      </c>
      <c r="CS22" s="118">
        <f>'Data Entry'!CS2</f>
        <v>0</v>
      </c>
      <c r="CT22" s="118">
        <f>'Data Entry'!CT2</f>
        <v>0</v>
      </c>
      <c r="CU22" s="118">
        <f>'Data Entry'!CU2</f>
        <v>0</v>
      </c>
      <c r="CV22" s="118">
        <f>'Data Entry'!CV2</f>
        <v>0</v>
      </c>
      <c r="CW22" s="118">
        <f>'Data Entry'!CW2</f>
        <v>0</v>
      </c>
      <c r="CX22" s="118">
        <f>'Data Entry'!CX2</f>
        <v>0</v>
      </c>
      <c r="CY22" s="118">
        <f>'Data Entry'!CY2</f>
        <v>0</v>
      </c>
      <c r="CZ22" s="118">
        <f>'Data Entry'!CZ2</f>
        <v>0</v>
      </c>
      <c r="DA22" s="118">
        <f>'Data Entry'!DA2</f>
        <v>0</v>
      </c>
      <c r="DB22" s="118">
        <f>'Data Entry'!DB2</f>
        <v>0</v>
      </c>
      <c r="DC22" s="118">
        <f>'Data Entry'!DC2</f>
        <v>0</v>
      </c>
      <c r="DD22" s="118">
        <f>'Data Entry'!DD2</f>
        <v>0</v>
      </c>
      <c r="DE22" s="118">
        <f>'Data Entry'!DE2</f>
        <v>0</v>
      </c>
      <c r="DF22" s="118">
        <f>'Data Entry'!DF2</f>
        <v>0</v>
      </c>
      <c r="DG22" s="118">
        <f>'Data Entry'!DG2</f>
        <v>0</v>
      </c>
      <c r="DH22" s="118">
        <f>'Data Entry'!DH2</f>
        <v>0</v>
      </c>
      <c r="DI22" s="118">
        <f>'Data Entry'!DI2</f>
        <v>0</v>
      </c>
      <c r="DJ22" s="118">
        <f>'Data Entry'!DJ2</f>
        <v>0</v>
      </c>
      <c r="DK22" s="118">
        <f>'Data Entry'!DK2</f>
        <v>0</v>
      </c>
      <c r="DL22" s="118">
        <f>'Data Entry'!DL2</f>
        <v>0</v>
      </c>
      <c r="DM22" s="118">
        <f>'Data Entry'!DM2</f>
        <v>0</v>
      </c>
      <c r="DN22" s="118">
        <f>'Data Entry'!DN2</f>
        <v>0</v>
      </c>
      <c r="DO22" s="118">
        <f>'Data Entry'!DO2</f>
        <v>0</v>
      </c>
      <c r="DP22" s="118">
        <f>'Data Entry'!DP2</f>
        <v>0</v>
      </c>
      <c r="DQ22" s="118">
        <f>'Data Entry'!DQ2</f>
        <v>0</v>
      </c>
      <c r="DR22" s="118">
        <f>'Data Entry'!DR2</f>
        <v>0</v>
      </c>
      <c r="DS22" s="118">
        <f>'Data Entry'!DS2</f>
        <v>0</v>
      </c>
      <c r="DT22" s="118">
        <f>'Data Entry'!DT2</f>
        <v>0</v>
      </c>
      <c r="DU22" s="118"/>
      <c r="DV22" s="118"/>
    </row>
    <row r="23" spans="1:126" ht="16" customHeight="1">
      <c r="A23" s="159" t="s">
        <v>8</v>
      </c>
      <c r="B23" s="159"/>
      <c r="C23" s="159"/>
      <c r="D23" s="159"/>
      <c r="E23" s="159"/>
      <c r="F23" s="159"/>
      <c r="G23" s="159"/>
      <c r="H23" s="159"/>
      <c r="I23" s="159"/>
      <c r="J23" s="159"/>
      <c r="K23" s="159"/>
      <c r="L23" s="159"/>
      <c r="M23" s="159"/>
      <c r="N23" s="159"/>
      <c r="O23" s="159"/>
      <c r="P23" s="159"/>
      <c r="Q23" s="159"/>
      <c r="R23" s="159"/>
      <c r="S23" s="159"/>
      <c r="T23" s="159"/>
      <c r="U23" s="159"/>
      <c r="V23" s="159"/>
      <c r="W23" s="159"/>
      <c r="X23" s="159"/>
      <c r="Y23" s="159"/>
      <c r="Z23" s="159"/>
      <c r="AA23" s="159"/>
      <c r="AB23" s="159"/>
      <c r="AC23" s="159"/>
      <c r="AD23" s="159"/>
      <c r="AE23" s="159"/>
      <c r="AF23" s="159"/>
      <c r="AG23" s="159"/>
      <c r="AH23" s="159"/>
      <c r="AI23" s="159"/>
      <c r="AJ23" s="159"/>
      <c r="AK23" s="159"/>
      <c r="AL23" s="159"/>
      <c r="AM23" s="159"/>
      <c r="AN23" s="159"/>
    </row>
    <row r="24" spans="1:126" ht="16" customHeight="1">
      <c r="A24" s="125" t="s">
        <v>96</v>
      </c>
      <c r="B24" s="124"/>
      <c r="C24" s="124"/>
      <c r="D24" s="124"/>
      <c r="E24" s="121" t="str">
        <f>IF('Data Entry'!E24="Yes",1,IF('Data Entry'!E24="No",0,IF('Data Entry'!E24="Not Possible",2,"")))</f>
        <v/>
      </c>
      <c r="F24" s="121">
        <f>IF('Data Entry'!F24="Yes",1,IF('Data Entry'!F24="No",0,IF('Data Entry'!F24="Not Possible","",2)))</f>
        <v>2</v>
      </c>
      <c r="G24" s="121">
        <f>IF('Data Entry'!G24="Yes",1,IF('Data Entry'!G24="No",0,IF('Data Entry'!G24="Not Possible","",2)))</f>
        <v>2</v>
      </c>
      <c r="H24" s="121">
        <f>IF('Data Entry'!H24="Yes",1,IF('Data Entry'!H24="No",0,IF('Data Entry'!H24="Not Possible","",2)))</f>
        <v>2</v>
      </c>
      <c r="I24" s="121">
        <f>IF('Data Entry'!I24="Yes",1,IF('Data Entry'!I24="No",0,IF('Data Entry'!I24="Not Possible","",2)))</f>
        <v>2</v>
      </c>
      <c r="J24" s="121">
        <f>IF('Data Entry'!J24="Yes",1,IF('Data Entry'!J24="No",0,IF('Data Entry'!J24="Not Possible","",2)))</f>
        <v>2</v>
      </c>
      <c r="K24" s="121">
        <f>IF('Data Entry'!K24="Yes",1,IF('Data Entry'!K24="No",0,IF('Data Entry'!K24="Not Possible","",2)))</f>
        <v>2</v>
      </c>
      <c r="L24" s="121">
        <f>IF('Data Entry'!L24="Yes",1,IF('Data Entry'!L24="No",0,IF('Data Entry'!L24="Not Possible","",2)))</f>
        <v>2</v>
      </c>
      <c r="M24" s="121">
        <f>IF('Data Entry'!M24="Yes",1,IF('Data Entry'!M24="No",0,IF('Data Entry'!M24="Not Possible","",2)))</f>
        <v>2</v>
      </c>
      <c r="N24" s="121">
        <f>IF('Data Entry'!N24="Yes",1,IF('Data Entry'!N24="No",0,IF('Data Entry'!N24="Not Possible","",2)))</f>
        <v>2</v>
      </c>
      <c r="O24" s="121">
        <f>IF('Data Entry'!O24="Yes",1,IF('Data Entry'!O24="No",0,IF('Data Entry'!O24="Not Possible","",2)))</f>
        <v>2</v>
      </c>
      <c r="P24" s="121">
        <f>IF('Data Entry'!P24="Yes",1,IF('Data Entry'!P24="No",0,IF('Data Entry'!P24="Not Possible","",2)))</f>
        <v>2</v>
      </c>
      <c r="Q24" s="121">
        <f>IF('Data Entry'!Q24="Yes",1,IF('Data Entry'!Q24="No",0,IF('Data Entry'!Q24="Not Possible","",2)))</f>
        <v>2</v>
      </c>
      <c r="R24" s="121">
        <f>IF('Data Entry'!R24="Yes",1,IF('Data Entry'!R24="No",0,IF('Data Entry'!R24="Not Possible","",2)))</f>
        <v>2</v>
      </c>
      <c r="S24" s="121">
        <f>IF('Data Entry'!S24="Yes",1,IF('Data Entry'!S24="No",0,IF('Data Entry'!S24="Not Possible","",2)))</f>
        <v>2</v>
      </c>
      <c r="T24" s="121">
        <f>IF('Data Entry'!T24="Yes",1,IF('Data Entry'!T24="No",0,IF('Data Entry'!T24="Not Possible","",2)))</f>
        <v>2</v>
      </c>
      <c r="U24" s="121">
        <f>IF('Data Entry'!U24="Yes",1,IF('Data Entry'!U24="No",0,IF('Data Entry'!U24="Not Possible","",2)))</f>
        <v>2</v>
      </c>
      <c r="V24" s="121">
        <f>IF('Data Entry'!V24="Yes",1,IF('Data Entry'!V24="No",0,IF('Data Entry'!V24="Not Possible","",2)))</f>
        <v>2</v>
      </c>
      <c r="W24" s="121">
        <f>IF('Data Entry'!W24="Yes",1,IF('Data Entry'!W24="No",0,IF('Data Entry'!W24="Not Possible","",2)))</f>
        <v>2</v>
      </c>
      <c r="X24" s="121">
        <f>IF('Data Entry'!X24="Yes",1,IF('Data Entry'!X24="No",0,IF('Data Entry'!X24="Not Possible","",2)))</f>
        <v>2</v>
      </c>
      <c r="Y24" s="121">
        <f>IF('Data Entry'!Y24="Yes",1,IF('Data Entry'!Y24="No",0,IF('Data Entry'!Y24="Not Possible","",2)))</f>
        <v>2</v>
      </c>
      <c r="Z24" s="121">
        <f>IF('Data Entry'!Z24="Yes",1,IF('Data Entry'!Z24="No",0,IF('Data Entry'!Z24="Not Possible","",2)))</f>
        <v>2</v>
      </c>
      <c r="AA24" s="121">
        <f>IF('Data Entry'!AA24="Yes",1,IF('Data Entry'!AA24="No",0,IF('Data Entry'!AA24="Not Possible","",2)))</f>
        <v>2</v>
      </c>
      <c r="AB24" s="121">
        <f>IF('Data Entry'!AB24="Yes",1,IF('Data Entry'!AB24="No",0,IF('Data Entry'!AB24="Not Possible","",2)))</f>
        <v>2</v>
      </c>
      <c r="AC24" s="121">
        <f>IF('Data Entry'!AC24="Yes",1,IF('Data Entry'!AC24="No",0,IF('Data Entry'!AC24="Not Possible","",2)))</f>
        <v>2</v>
      </c>
      <c r="AD24" s="121">
        <f>IF('Data Entry'!AD24="Yes",1,IF('Data Entry'!AD24="No",0,IF('Data Entry'!AD24="Not Possible","",2)))</f>
        <v>2</v>
      </c>
      <c r="AE24" s="121">
        <f>IF('Data Entry'!AE24="Yes",1,IF('Data Entry'!AE24="No",0,IF('Data Entry'!AE24="Not Possible","",2)))</f>
        <v>2</v>
      </c>
      <c r="AF24" s="121">
        <f>IF('Data Entry'!AF24="Yes",1,IF('Data Entry'!AF24="No",0,IF('Data Entry'!AF24="Not Possible","",2)))</f>
        <v>2</v>
      </c>
      <c r="AG24" s="121">
        <f>IF('Data Entry'!AG24="Yes",1,IF('Data Entry'!AG24="No",0,IF('Data Entry'!AG24="Not Possible","",2)))</f>
        <v>2</v>
      </c>
      <c r="AH24" s="121">
        <f>IF('Data Entry'!AH24="Yes",1,IF('Data Entry'!AH24="No",0,IF('Data Entry'!AH24="Not Possible","",2)))</f>
        <v>2</v>
      </c>
      <c r="AI24" s="121">
        <f>IF('Data Entry'!AI24="Yes",1,IF('Data Entry'!AI24="No",0,IF('Data Entry'!AI24="Not Possible","",2)))</f>
        <v>2</v>
      </c>
      <c r="AJ24" s="121">
        <f>IF('Data Entry'!AJ24="Yes",1,IF('Data Entry'!AJ24="No",0,IF('Data Entry'!AJ24="Not Possible","",2)))</f>
        <v>2</v>
      </c>
      <c r="AK24" s="121">
        <f>IF('Data Entry'!AK24="Yes",1,IF('Data Entry'!AK24="No",0,IF('Data Entry'!AK24="Not Possible","",2)))</f>
        <v>2</v>
      </c>
      <c r="AL24" s="121">
        <f>IF('Data Entry'!AL24="Yes",1,IF('Data Entry'!AL24="No",0,IF('Data Entry'!AL24="Not Possible","",2)))</f>
        <v>2</v>
      </c>
      <c r="AM24" s="121">
        <f>IF('Data Entry'!AM24="Yes",1,IF('Data Entry'!AM24="No",0,IF('Data Entry'!AM24="Not Possible","",2)))</f>
        <v>2</v>
      </c>
      <c r="AN24" s="121">
        <f>IF('Data Entry'!AN24="Yes",1,IF('Data Entry'!AN24="No",0,IF('Data Entry'!AN24="Not Possible","",2)))</f>
        <v>2</v>
      </c>
      <c r="AO24" s="121">
        <f>IF('Data Entry'!AO24="Yes",1,IF('Data Entry'!AO24="No",0,IF('Data Entry'!AO24="Not Possible","",2)))</f>
        <v>2</v>
      </c>
      <c r="AP24" s="121">
        <f>IF('Data Entry'!AP24="Yes",1,IF('Data Entry'!AP24="No",0,IF('Data Entry'!AP24="Not Possible","",2)))</f>
        <v>2</v>
      </c>
      <c r="AQ24" s="121">
        <f>IF('Data Entry'!AQ24="Yes",1,IF('Data Entry'!AQ24="No",0,IF('Data Entry'!AQ24="Not Possible","",2)))</f>
        <v>2</v>
      </c>
      <c r="AR24" s="121">
        <f>IF('Data Entry'!AR24="Yes",1,IF('Data Entry'!AR24="No",0,IF('Data Entry'!AR24="Not Possible","",2)))</f>
        <v>2</v>
      </c>
      <c r="AS24" s="121">
        <f>IF('Data Entry'!AS24="Yes",1,IF('Data Entry'!AS24="No",0,IF('Data Entry'!AS24="Not Possible","",2)))</f>
        <v>2</v>
      </c>
      <c r="AT24" s="121">
        <f>IF('Data Entry'!AT24="Yes",1,IF('Data Entry'!AT24="No",0,IF('Data Entry'!AT24="Not Possible","",2)))</f>
        <v>2</v>
      </c>
      <c r="AU24" s="121">
        <f>IF('Data Entry'!AU24="Yes",1,IF('Data Entry'!AU24="No",0,IF('Data Entry'!AU24="Not Possible","",2)))</f>
        <v>2</v>
      </c>
      <c r="AV24" s="121">
        <f>IF('Data Entry'!AV24="Yes",1,IF('Data Entry'!AV24="No",0,IF('Data Entry'!AV24="Not Possible","",2)))</f>
        <v>2</v>
      </c>
      <c r="AW24" s="121">
        <f>IF('Data Entry'!AW24="Yes",1,IF('Data Entry'!AW24="No",0,IF('Data Entry'!AW24="Not Possible","",2)))</f>
        <v>2</v>
      </c>
      <c r="AX24" s="121">
        <f>IF('Data Entry'!AX24="Yes",1,IF('Data Entry'!AX24="No",0,IF('Data Entry'!AX24="Not Possible","",2)))</f>
        <v>2</v>
      </c>
      <c r="AY24" s="121">
        <f>IF('Data Entry'!AY24="Yes",1,IF('Data Entry'!AY24="No",0,IF('Data Entry'!AY24="Not Possible","",2)))</f>
        <v>2</v>
      </c>
      <c r="AZ24" s="121">
        <f>IF('Data Entry'!AZ24="Yes",1,IF('Data Entry'!AZ24="No",0,IF('Data Entry'!AZ24="Not Possible","",2)))</f>
        <v>2</v>
      </c>
      <c r="BA24" s="121">
        <f>IF('Data Entry'!BA24="Yes",1,IF('Data Entry'!BA24="No",0,IF('Data Entry'!BA24="Not Possible","",2)))</f>
        <v>2</v>
      </c>
      <c r="BB24" s="121">
        <f>IF('Data Entry'!BB24="Yes",1,IF('Data Entry'!BB24="No",0,IF('Data Entry'!BB24="Not Possible","",2)))</f>
        <v>2</v>
      </c>
      <c r="BC24" s="121">
        <f>IF('Data Entry'!BC24="Yes",1,IF('Data Entry'!BC24="No",0,IF('Data Entry'!BC24="Not Possible","",2)))</f>
        <v>2</v>
      </c>
      <c r="BD24" s="121">
        <f>IF('Data Entry'!BD24="Yes",1,IF('Data Entry'!BD24="No",0,IF('Data Entry'!BD24="Not Possible","",2)))</f>
        <v>2</v>
      </c>
      <c r="BE24" s="121">
        <f>IF('Data Entry'!BE24="Yes",1,IF('Data Entry'!BE24="No",0,IF('Data Entry'!BE24="Not Possible","",2)))</f>
        <v>2</v>
      </c>
      <c r="BF24" s="121">
        <f>IF('Data Entry'!BF24="Yes",1,IF('Data Entry'!BF24="No",0,IF('Data Entry'!BF24="Not Possible","",2)))</f>
        <v>2</v>
      </c>
      <c r="BG24" s="121">
        <f>IF('Data Entry'!BG24="Yes",1,IF('Data Entry'!BG24="No",0,IF('Data Entry'!BG24="Not Possible","",2)))</f>
        <v>2</v>
      </c>
      <c r="BH24" s="121">
        <f>IF('Data Entry'!BH24="Yes",1,IF('Data Entry'!BH24="No",0,IF('Data Entry'!BH24="Not Possible","",2)))</f>
        <v>2</v>
      </c>
      <c r="BI24" s="121">
        <f>IF('Data Entry'!BI24="Yes",1,IF('Data Entry'!BI24="No",0,IF('Data Entry'!BI24="Not Possible","",2)))</f>
        <v>2</v>
      </c>
      <c r="BJ24" s="121">
        <f>IF('Data Entry'!BJ24="Yes",1,IF('Data Entry'!BJ24="No",0,IF('Data Entry'!BJ24="Not Possible","",2)))</f>
        <v>2</v>
      </c>
      <c r="BK24" s="121">
        <f>IF('Data Entry'!BK24="Yes",1,IF('Data Entry'!BK24="No",0,IF('Data Entry'!BK24="Not Possible","",2)))</f>
        <v>2</v>
      </c>
      <c r="BL24" s="121">
        <f>IF('Data Entry'!BL24="Yes",1,IF('Data Entry'!BL24="No",0,IF('Data Entry'!BL24="Not Possible","",2)))</f>
        <v>2</v>
      </c>
      <c r="BM24" s="121">
        <f>IF('Data Entry'!BM24="Yes",1,IF('Data Entry'!BM24="No",0,IF('Data Entry'!BM24="Not Possible","",2)))</f>
        <v>2</v>
      </c>
      <c r="BN24" s="121">
        <f>IF('Data Entry'!BN24="Yes",1,IF('Data Entry'!BN24="No",0,IF('Data Entry'!BN24="Not Possible","",2)))</f>
        <v>2</v>
      </c>
      <c r="BO24" s="121">
        <f>IF('Data Entry'!BO24="Yes",1,IF('Data Entry'!BO24="No",0,IF('Data Entry'!BO24="Not Possible","",2)))</f>
        <v>2</v>
      </c>
      <c r="BP24" s="121">
        <f>IF('Data Entry'!BP24="Yes",1,IF('Data Entry'!BP24="No",0,IF('Data Entry'!BP24="Not Possible","",2)))</f>
        <v>2</v>
      </c>
      <c r="BQ24" s="121">
        <f>IF('Data Entry'!BQ24="Yes",1,IF('Data Entry'!BQ24="No",0,IF('Data Entry'!BQ24="Not Possible","",2)))</f>
        <v>2</v>
      </c>
      <c r="BR24" s="121">
        <f>IF('Data Entry'!BR24="Yes",1,IF('Data Entry'!BR24="No",0,IF('Data Entry'!BR24="Not Possible","",2)))</f>
        <v>2</v>
      </c>
      <c r="BS24" s="121">
        <f>IF('Data Entry'!BS24="Yes",1,IF('Data Entry'!BS24="No",0,IF('Data Entry'!BS24="Not Possible","",2)))</f>
        <v>2</v>
      </c>
      <c r="BT24" s="121">
        <f>IF('Data Entry'!BT24="Yes",1,IF('Data Entry'!BT24="No",0,IF('Data Entry'!BT24="Not Possible","",2)))</f>
        <v>2</v>
      </c>
      <c r="BU24" s="121">
        <f>IF('Data Entry'!BU24="Yes",1,IF('Data Entry'!BU24="No",0,IF('Data Entry'!BU24="Not Possible","",2)))</f>
        <v>2</v>
      </c>
      <c r="BV24" s="121">
        <f>IF('Data Entry'!BV24="Yes",1,IF('Data Entry'!BV24="No",0,IF('Data Entry'!BV24="Not Possible","",2)))</f>
        <v>2</v>
      </c>
      <c r="BW24" s="121">
        <f>IF('Data Entry'!BW24="Yes",1,IF('Data Entry'!BW24="No",0,IF('Data Entry'!BW24="Not Possible","",2)))</f>
        <v>2</v>
      </c>
      <c r="BX24" s="121">
        <f>IF('Data Entry'!BX24="Yes",1,IF('Data Entry'!BX24="No",0,IF('Data Entry'!BX24="Not Possible","",2)))</f>
        <v>2</v>
      </c>
      <c r="BY24" s="121">
        <f>IF('Data Entry'!BY24="Yes",1,IF('Data Entry'!BY24="No",0,IF('Data Entry'!BY24="Not Possible","",2)))</f>
        <v>2</v>
      </c>
      <c r="BZ24" s="121">
        <f>IF('Data Entry'!BZ24="Yes",1,IF('Data Entry'!BZ24="No",0,IF('Data Entry'!BZ24="Not Possible","",2)))</f>
        <v>2</v>
      </c>
      <c r="CA24" s="121">
        <f>IF('Data Entry'!CA24="Yes",1,IF('Data Entry'!CA24="No",0,IF('Data Entry'!CA24="Not Possible","",2)))</f>
        <v>2</v>
      </c>
      <c r="CB24" s="121">
        <f>IF('Data Entry'!CB24="Yes",1,IF('Data Entry'!CB24="No",0,IF('Data Entry'!CB24="Not Possible","",2)))</f>
        <v>2</v>
      </c>
      <c r="CC24" s="121">
        <f>IF('Data Entry'!CC24="Yes",1,IF('Data Entry'!CC24="No",0,IF('Data Entry'!CC24="Not Possible","",2)))</f>
        <v>2</v>
      </c>
      <c r="CD24" s="121">
        <f>IF('Data Entry'!CD24="Yes",1,IF('Data Entry'!CD24="No",0,IF('Data Entry'!CD24="Not Possible","",2)))</f>
        <v>2</v>
      </c>
      <c r="CE24" s="121">
        <f>IF('Data Entry'!CE24="Yes",1,IF('Data Entry'!CE24="No",0,IF('Data Entry'!CE24="Not Possible","",2)))</f>
        <v>2</v>
      </c>
      <c r="CF24" s="121">
        <f>IF('Data Entry'!CF24="Yes",1,IF('Data Entry'!CF24="No",0,IF('Data Entry'!CF24="Not Possible","",2)))</f>
        <v>2</v>
      </c>
      <c r="CG24" s="121">
        <f>IF('Data Entry'!CG24="Yes",1,IF('Data Entry'!CG24="No",0,IF('Data Entry'!CG24="Not Possible","",2)))</f>
        <v>2</v>
      </c>
      <c r="CH24" s="121">
        <f>IF('Data Entry'!CH24="Yes",1,IF('Data Entry'!CH24="No",0,IF('Data Entry'!CH24="Not Possible","",2)))</f>
        <v>2</v>
      </c>
      <c r="CI24" s="121">
        <f>IF('Data Entry'!CI24="Yes",1,IF('Data Entry'!CI24="No",0,IF('Data Entry'!CI24="Not Possible","",2)))</f>
        <v>2</v>
      </c>
      <c r="CJ24" s="121">
        <f>IF('Data Entry'!CJ24="Yes",1,IF('Data Entry'!CJ24="No",0,IF('Data Entry'!CJ24="Not Possible","",2)))</f>
        <v>2</v>
      </c>
      <c r="CK24" s="121">
        <f>IF('Data Entry'!CK24="Yes",1,IF('Data Entry'!CK24="No",0,IF('Data Entry'!CK24="Not Possible","",2)))</f>
        <v>2</v>
      </c>
      <c r="CL24" s="121">
        <f>IF('Data Entry'!CL24="Yes",1,IF('Data Entry'!CL24="No",0,IF('Data Entry'!CL24="Not Possible","",2)))</f>
        <v>2</v>
      </c>
      <c r="CM24" s="121">
        <f>IF('Data Entry'!CM24="Yes",1,IF('Data Entry'!CM24="No",0,IF('Data Entry'!CM24="Not Possible","",2)))</f>
        <v>2</v>
      </c>
      <c r="CN24" s="121">
        <f>IF('Data Entry'!CN24="Yes",1,IF('Data Entry'!CN24="No",0,IF('Data Entry'!CN24="Not Possible","",2)))</f>
        <v>2</v>
      </c>
      <c r="CO24" s="121">
        <f>IF('Data Entry'!CO24="Yes",1,IF('Data Entry'!CO24="No",0,IF('Data Entry'!CO24="Not Possible","",2)))</f>
        <v>2</v>
      </c>
      <c r="CP24" s="121">
        <f>IF('Data Entry'!CP24="Yes",1,IF('Data Entry'!CP24="No",0,IF('Data Entry'!CP24="Not Possible","",2)))</f>
        <v>2</v>
      </c>
      <c r="CQ24" s="121">
        <f>IF('Data Entry'!CQ24="Yes",1,IF('Data Entry'!CQ24="No",0,IF('Data Entry'!CQ24="Not Possible","",2)))</f>
        <v>2</v>
      </c>
      <c r="CR24" s="121">
        <f>IF('Data Entry'!CR24="Yes",1,IF('Data Entry'!CR24="No",0,IF('Data Entry'!CR24="Not Possible","",2)))</f>
        <v>2</v>
      </c>
      <c r="CS24" s="121">
        <f>IF('Data Entry'!CS24="Yes",1,IF('Data Entry'!CS24="No",0,IF('Data Entry'!CS24="Not Possible","",2)))</f>
        <v>2</v>
      </c>
      <c r="CT24" s="121">
        <f>IF('Data Entry'!CT24="Yes",1,IF('Data Entry'!CT24="No",0,IF('Data Entry'!CT24="Not Possible","",2)))</f>
        <v>2</v>
      </c>
      <c r="CU24" s="121">
        <f>IF('Data Entry'!CU24="Yes",1,IF('Data Entry'!CU24="No",0,IF('Data Entry'!CU24="Not Possible","",2)))</f>
        <v>2</v>
      </c>
      <c r="CV24" s="121">
        <f>IF('Data Entry'!CV24="Yes",1,IF('Data Entry'!CV24="No",0,IF('Data Entry'!CV24="Not Possible","",2)))</f>
        <v>2</v>
      </c>
      <c r="CW24" s="121">
        <f>IF('Data Entry'!CW24="Yes",1,IF('Data Entry'!CW24="No",0,IF('Data Entry'!CW24="Not Possible","",2)))</f>
        <v>2</v>
      </c>
      <c r="CX24" s="121">
        <f>IF('Data Entry'!CX24="Yes",1,IF('Data Entry'!CX24="No",0,IF('Data Entry'!CX24="Not Possible","",2)))</f>
        <v>2</v>
      </c>
      <c r="CY24" s="121">
        <f>IF('Data Entry'!CY24="Yes",1,IF('Data Entry'!CY24="No",0,IF('Data Entry'!CY24="Not Possible","",2)))</f>
        <v>2</v>
      </c>
      <c r="CZ24" s="121">
        <f>IF('Data Entry'!CZ24="Yes",1,IF('Data Entry'!CZ24="No",0,IF('Data Entry'!CZ24="Not Possible","",2)))</f>
        <v>2</v>
      </c>
      <c r="DA24" s="121">
        <f>IF('Data Entry'!DA24="Yes",1,IF('Data Entry'!DA24="No",0,IF('Data Entry'!DA24="Not Possible","",2)))</f>
        <v>2</v>
      </c>
      <c r="DB24" s="121">
        <f>IF('Data Entry'!DB24="Yes",1,IF('Data Entry'!DB24="No",0,IF('Data Entry'!DB24="Not Possible","",2)))</f>
        <v>2</v>
      </c>
      <c r="DC24" s="121">
        <f>IF('Data Entry'!DC24="Yes",1,IF('Data Entry'!DC24="No",0,IF('Data Entry'!DC24="Not Possible","",2)))</f>
        <v>2</v>
      </c>
      <c r="DD24" s="121">
        <f>IF('Data Entry'!DD24="Yes",1,IF('Data Entry'!DD24="No",0,IF('Data Entry'!DD24="Not Possible","",2)))</f>
        <v>2</v>
      </c>
      <c r="DE24" s="121">
        <f>IF('Data Entry'!DE24="Yes",1,IF('Data Entry'!DE24="No",0,IF('Data Entry'!DE24="Not Possible","",2)))</f>
        <v>2</v>
      </c>
      <c r="DF24" s="121">
        <f>IF('Data Entry'!DF24="Yes",1,IF('Data Entry'!DF24="No",0,IF('Data Entry'!DF24="Not Possible","",2)))</f>
        <v>2</v>
      </c>
      <c r="DG24" s="121">
        <f>IF('Data Entry'!DG24="Yes",1,IF('Data Entry'!DG24="No",0,IF('Data Entry'!DG24="Not Possible","",2)))</f>
        <v>2</v>
      </c>
      <c r="DH24" s="121">
        <f>IF('Data Entry'!DH24="Yes",1,IF('Data Entry'!DH24="No",0,IF('Data Entry'!DH24="Not Possible","",2)))</f>
        <v>2</v>
      </c>
      <c r="DI24" s="121">
        <f>IF('Data Entry'!DI24="Yes",1,IF('Data Entry'!DI24="No",0,IF('Data Entry'!DI24="Not Possible","",2)))</f>
        <v>2</v>
      </c>
      <c r="DJ24" s="121">
        <f>IF('Data Entry'!DJ24="Yes",1,IF('Data Entry'!DJ24="No",0,IF('Data Entry'!DJ24="Not Possible","",2)))</f>
        <v>2</v>
      </c>
      <c r="DK24" s="121">
        <f>IF('Data Entry'!DK24="Yes",1,IF('Data Entry'!DK24="No",0,IF('Data Entry'!DK24="Not Possible","",2)))</f>
        <v>2</v>
      </c>
      <c r="DL24" s="121">
        <f>IF('Data Entry'!DL24="Yes",1,IF('Data Entry'!DL24="No",0,IF('Data Entry'!DL24="Not Possible","",2)))</f>
        <v>2</v>
      </c>
      <c r="DM24" s="121">
        <f>IF('Data Entry'!DM24="Yes",1,IF('Data Entry'!DM24="No",0,IF('Data Entry'!DM24="Not Possible","",2)))</f>
        <v>2</v>
      </c>
      <c r="DN24" s="121">
        <f>IF('Data Entry'!DN24="Yes",1,IF('Data Entry'!DN24="No",0,IF('Data Entry'!DN24="Not Possible","",2)))</f>
        <v>2</v>
      </c>
      <c r="DO24" s="121">
        <f>IF('Data Entry'!DO24="Yes",1,IF('Data Entry'!DO24="No",0,IF('Data Entry'!DO24="Not Possible","",2)))</f>
        <v>2</v>
      </c>
      <c r="DP24" s="121">
        <f>IF('Data Entry'!DP24="Yes",1,IF('Data Entry'!DP24="No",0,IF('Data Entry'!DP24="Not Possible","",2)))</f>
        <v>2</v>
      </c>
      <c r="DQ24" s="121">
        <f>IF('Data Entry'!DQ24="Yes",1,IF('Data Entry'!DQ24="No",0,IF('Data Entry'!DQ24="Not Possible","",2)))</f>
        <v>2</v>
      </c>
      <c r="DR24" s="121">
        <f>IF('Data Entry'!DR24="Yes",1,IF('Data Entry'!DR24="No",0,IF('Data Entry'!DR24="Not Possible","",2)))</f>
        <v>2</v>
      </c>
      <c r="DS24" s="121">
        <f>IF('Data Entry'!DS24="Yes",1,IF('Data Entry'!DS24="No",0,IF('Data Entry'!DS24="Not Possible","",2)))</f>
        <v>2</v>
      </c>
      <c r="DT24" s="121">
        <f>IF('Data Entry'!DT24="Yes",1,IF('Data Entry'!DT24="No",0,IF('Data Entry'!DT24="Not Possible","",2)))</f>
        <v>2</v>
      </c>
    </row>
    <row r="25" spans="1:126" ht="16" customHeight="1">
      <c r="A25" s="120" t="s">
        <v>2</v>
      </c>
      <c r="E25" s="121">
        <f>IF('Data Entry'!E25="Yes",1,IF('Data Entry'!E25="No",0,IF('Data Entry'!E25="N/A","",2)))</f>
        <v>2</v>
      </c>
      <c r="F25" s="121">
        <f>IF('Data Entry'!F25="Yes",1,IF('Data Entry'!F25="No",0,IF('Data Entry'!F25="N/A","",2)))</f>
        <v>2</v>
      </c>
      <c r="G25" s="121">
        <f>IF('Data Entry'!G25="Yes",1,IF('Data Entry'!G25="No",0,IF('Data Entry'!G25="N/A","",2)))</f>
        <v>2</v>
      </c>
      <c r="H25" s="121">
        <f>IF('Data Entry'!H25="Yes",1,IF('Data Entry'!H25="No",0,IF('Data Entry'!H25="N/A","",2)))</f>
        <v>2</v>
      </c>
      <c r="I25" s="121">
        <f>IF('Data Entry'!I25="Yes",1,IF('Data Entry'!I25="No",0,IF('Data Entry'!I25="N/A","",2)))</f>
        <v>2</v>
      </c>
      <c r="J25" s="121">
        <f>IF('Data Entry'!J25="Yes",1,IF('Data Entry'!J25="No",0,IF('Data Entry'!J25="N/A","",2)))</f>
        <v>2</v>
      </c>
      <c r="K25" s="121">
        <f>IF('Data Entry'!K25="Yes",1,IF('Data Entry'!K25="No",0,IF('Data Entry'!K25="N/A","",2)))</f>
        <v>2</v>
      </c>
      <c r="L25" s="121">
        <f>IF('Data Entry'!L25="Yes",1,IF('Data Entry'!L25="No",0,IF('Data Entry'!L25="N/A","",2)))</f>
        <v>2</v>
      </c>
      <c r="M25" s="121">
        <f>IF('Data Entry'!M25="Yes",1,IF('Data Entry'!M25="No",0,IF('Data Entry'!M25="N/A","",2)))</f>
        <v>2</v>
      </c>
      <c r="N25" s="121">
        <f>IF('Data Entry'!N25="Yes",1,IF('Data Entry'!N25="No",0,IF('Data Entry'!N25="N/A","",2)))</f>
        <v>2</v>
      </c>
      <c r="O25" s="121">
        <f>IF('Data Entry'!O25="Yes",1,IF('Data Entry'!O25="No",0,IF('Data Entry'!O25="N/A","",2)))</f>
        <v>2</v>
      </c>
      <c r="P25" s="121">
        <f>IF('Data Entry'!P25="Yes",1,IF('Data Entry'!P25="No",0,IF('Data Entry'!P25="N/A","",2)))</f>
        <v>2</v>
      </c>
      <c r="Q25" s="121">
        <f>IF('Data Entry'!Q25="Yes",1,IF('Data Entry'!Q25="No",0,IF('Data Entry'!Q25="N/A","",2)))</f>
        <v>2</v>
      </c>
      <c r="R25" s="121">
        <f>IF('Data Entry'!R25="Yes",1,IF('Data Entry'!R25="No",0,IF('Data Entry'!R25="N/A","",2)))</f>
        <v>2</v>
      </c>
      <c r="S25" s="121">
        <f>IF('Data Entry'!S25="Yes",1,IF('Data Entry'!S25="No",0,IF('Data Entry'!S25="N/A","",2)))</f>
        <v>2</v>
      </c>
      <c r="T25" s="121">
        <f>IF('Data Entry'!T25="Yes",1,IF('Data Entry'!T25="No",0,IF('Data Entry'!T25="N/A","",2)))</f>
        <v>2</v>
      </c>
      <c r="U25" s="121">
        <f>IF('Data Entry'!U25="Yes",1,IF('Data Entry'!U25="No",0,IF('Data Entry'!U25="N/A","",2)))</f>
        <v>2</v>
      </c>
      <c r="V25" s="121">
        <f>IF('Data Entry'!V25="Yes",1,IF('Data Entry'!V25="No",0,IF('Data Entry'!V25="N/A","",2)))</f>
        <v>2</v>
      </c>
      <c r="W25" s="121">
        <f>IF('Data Entry'!W25="Yes",1,IF('Data Entry'!W25="No",0,IF('Data Entry'!W25="N/A","",2)))</f>
        <v>2</v>
      </c>
      <c r="X25" s="121">
        <f>IF('Data Entry'!X25="Yes",1,IF('Data Entry'!X25="No",0,IF('Data Entry'!X25="N/A","",2)))</f>
        <v>2</v>
      </c>
      <c r="Y25" s="121">
        <f>IF('Data Entry'!Y25="Yes",1,IF('Data Entry'!Y25="No",0,IF('Data Entry'!Y25="N/A","",2)))</f>
        <v>2</v>
      </c>
      <c r="Z25" s="121">
        <f>IF('Data Entry'!Z25="Yes",1,IF('Data Entry'!Z25="No",0,IF('Data Entry'!Z25="N/A","",2)))</f>
        <v>2</v>
      </c>
      <c r="AA25" s="121">
        <f>IF('Data Entry'!AA25="Yes",1,IF('Data Entry'!AA25="No",0,IF('Data Entry'!AA25="N/A","",2)))</f>
        <v>2</v>
      </c>
      <c r="AB25" s="121">
        <f>IF('Data Entry'!AB25="Yes",1,IF('Data Entry'!AB25="No",0,IF('Data Entry'!AB25="N/A","",2)))</f>
        <v>2</v>
      </c>
      <c r="AC25" s="121">
        <f>IF('Data Entry'!AC25="Yes",1,IF('Data Entry'!AC25="No",0,IF('Data Entry'!AC25="N/A","",2)))</f>
        <v>2</v>
      </c>
      <c r="AD25" s="121">
        <f>IF('Data Entry'!AD25="Yes",1,IF('Data Entry'!AD25="No",0,IF('Data Entry'!AD25="N/A","",2)))</f>
        <v>2</v>
      </c>
      <c r="AE25" s="121">
        <f>IF('Data Entry'!AE25="Yes",1,IF('Data Entry'!AE25="No",0,IF('Data Entry'!AE25="N/A","",2)))</f>
        <v>2</v>
      </c>
      <c r="AF25" s="121">
        <f>IF('Data Entry'!AF25="Yes",1,IF('Data Entry'!AF25="No",0,IF('Data Entry'!AF25="N/A","",2)))</f>
        <v>2</v>
      </c>
      <c r="AG25" s="121">
        <f>IF('Data Entry'!AG25="Yes",1,IF('Data Entry'!AG25="No",0,IF('Data Entry'!AG25="N/A","",2)))</f>
        <v>2</v>
      </c>
      <c r="AH25" s="121">
        <f>IF('Data Entry'!AH25="Yes",1,IF('Data Entry'!AH25="No",0,IF('Data Entry'!AH25="N/A","",2)))</f>
        <v>2</v>
      </c>
      <c r="AI25" s="121">
        <f>IF('Data Entry'!AI25="Yes",1,IF('Data Entry'!AI25="No",0,IF('Data Entry'!AI25="N/A","",2)))</f>
        <v>2</v>
      </c>
      <c r="AJ25" s="121">
        <f>IF('Data Entry'!AJ25="Yes",1,IF('Data Entry'!AJ25="No",0,IF('Data Entry'!AJ25="N/A","",2)))</f>
        <v>2</v>
      </c>
      <c r="AK25" s="121">
        <f>IF('Data Entry'!AK25="Yes",1,IF('Data Entry'!AK25="No",0,IF('Data Entry'!AK25="N/A","",2)))</f>
        <v>2</v>
      </c>
      <c r="AL25" s="121">
        <f>IF('Data Entry'!AL25="Yes",1,IF('Data Entry'!AL25="No",0,IF('Data Entry'!AL25="N/A","",2)))</f>
        <v>2</v>
      </c>
      <c r="AM25" s="121">
        <f>IF('Data Entry'!AM25="Yes",1,IF('Data Entry'!AM25="No",0,IF('Data Entry'!AM25="N/A","",2)))</f>
        <v>2</v>
      </c>
      <c r="AN25" s="121">
        <f>IF('Data Entry'!AN25="Yes",1,IF('Data Entry'!AN25="No",0,IF('Data Entry'!AN25="N/A","",2)))</f>
        <v>2</v>
      </c>
      <c r="AO25" s="121">
        <f>IF('Data Entry'!AO25="Yes",1,IF('Data Entry'!AO25="No",0,IF('Data Entry'!AO25="N/A","",2)))</f>
        <v>2</v>
      </c>
      <c r="AP25" s="121">
        <f>IF('Data Entry'!AP25="Yes",1,IF('Data Entry'!AP25="No",0,IF('Data Entry'!AP25="N/A","",2)))</f>
        <v>2</v>
      </c>
      <c r="AQ25" s="121">
        <f>IF('Data Entry'!AQ25="Yes",1,IF('Data Entry'!AQ25="No",0,IF('Data Entry'!AQ25="N/A","",2)))</f>
        <v>2</v>
      </c>
      <c r="AR25" s="121">
        <f>IF('Data Entry'!AR25="Yes",1,IF('Data Entry'!AR25="No",0,IF('Data Entry'!AR25="N/A","",2)))</f>
        <v>2</v>
      </c>
      <c r="AS25" s="121">
        <f>IF('Data Entry'!AS25="Yes",1,IF('Data Entry'!AS25="No",0,IF('Data Entry'!AS25="N/A","",2)))</f>
        <v>2</v>
      </c>
      <c r="AT25" s="121">
        <f>IF('Data Entry'!AT25="Yes",1,IF('Data Entry'!AT25="No",0,IF('Data Entry'!AT25="N/A","",2)))</f>
        <v>2</v>
      </c>
      <c r="AU25" s="121">
        <f>IF('Data Entry'!AU25="Yes",1,IF('Data Entry'!AU25="No",0,IF('Data Entry'!AU25="N/A","",2)))</f>
        <v>2</v>
      </c>
      <c r="AV25" s="121">
        <f>IF('Data Entry'!AV25="Yes",1,IF('Data Entry'!AV25="No",0,IF('Data Entry'!AV25="N/A","",2)))</f>
        <v>2</v>
      </c>
      <c r="AW25" s="121">
        <f>IF('Data Entry'!AW25="Yes",1,IF('Data Entry'!AW25="No",0,IF('Data Entry'!AW25="N/A","",2)))</f>
        <v>2</v>
      </c>
      <c r="AX25" s="121">
        <f>IF('Data Entry'!AX25="Yes",1,IF('Data Entry'!AX25="No",0,IF('Data Entry'!AX25="N/A","",2)))</f>
        <v>2</v>
      </c>
      <c r="AY25" s="121">
        <f>IF('Data Entry'!AY25="Yes",1,IF('Data Entry'!AY25="No",0,IF('Data Entry'!AY25="N/A","",2)))</f>
        <v>2</v>
      </c>
      <c r="AZ25" s="121">
        <f>IF('Data Entry'!AZ25="Yes",1,IF('Data Entry'!AZ25="No",0,IF('Data Entry'!AZ25="N/A","",2)))</f>
        <v>2</v>
      </c>
      <c r="BA25" s="121">
        <f>IF('Data Entry'!BA25="Yes",1,IF('Data Entry'!BA25="No",0,IF('Data Entry'!BA25="N/A","",2)))</f>
        <v>2</v>
      </c>
      <c r="BB25" s="121">
        <f>IF('Data Entry'!BB25="Yes",1,IF('Data Entry'!BB25="No",0,IF('Data Entry'!BB25="N/A","",2)))</f>
        <v>2</v>
      </c>
      <c r="BC25" s="121">
        <f>IF('Data Entry'!BC25="Yes",1,IF('Data Entry'!BC25="No",0,IF('Data Entry'!BC25="N/A","",2)))</f>
        <v>2</v>
      </c>
      <c r="BD25" s="121">
        <f>IF('Data Entry'!BD25="Yes",1,IF('Data Entry'!BD25="No",0,IF('Data Entry'!BD25="N/A","",2)))</f>
        <v>2</v>
      </c>
      <c r="BE25" s="121">
        <f>IF('Data Entry'!BE25="Yes",1,IF('Data Entry'!BE25="No",0,IF('Data Entry'!BE25="N/A","",2)))</f>
        <v>2</v>
      </c>
      <c r="BF25" s="121">
        <f>IF('Data Entry'!BF25="Yes",1,IF('Data Entry'!BF25="No",0,IF('Data Entry'!BF25="N/A","",2)))</f>
        <v>2</v>
      </c>
      <c r="BG25" s="121">
        <f>IF('Data Entry'!BG25="Yes",1,IF('Data Entry'!BG25="No",0,IF('Data Entry'!BG25="N/A","",2)))</f>
        <v>2</v>
      </c>
      <c r="BH25" s="121">
        <f>IF('Data Entry'!BH25="Yes",1,IF('Data Entry'!BH25="No",0,IF('Data Entry'!BH25="N/A","",2)))</f>
        <v>2</v>
      </c>
      <c r="BI25" s="121">
        <f>IF('Data Entry'!BI25="Yes",1,IF('Data Entry'!BI25="No",0,IF('Data Entry'!BI25="N/A","",2)))</f>
        <v>2</v>
      </c>
      <c r="BJ25" s="121">
        <f>IF('Data Entry'!BJ25="Yes",1,IF('Data Entry'!BJ25="No",0,IF('Data Entry'!BJ25="N/A","",2)))</f>
        <v>2</v>
      </c>
      <c r="BK25" s="121">
        <f>IF('Data Entry'!BK25="Yes",1,IF('Data Entry'!BK25="No",0,IF('Data Entry'!BK25="N/A","",2)))</f>
        <v>2</v>
      </c>
      <c r="BL25" s="121">
        <f>IF('Data Entry'!BL25="Yes",1,IF('Data Entry'!BL25="No",0,IF('Data Entry'!BL25="N/A","",2)))</f>
        <v>2</v>
      </c>
      <c r="BM25" s="121">
        <f>IF('Data Entry'!BM25="Yes",1,IF('Data Entry'!BM25="No",0,IF('Data Entry'!BM25="N/A","",2)))</f>
        <v>2</v>
      </c>
      <c r="BN25" s="121">
        <f>IF('Data Entry'!BN25="Yes",1,IF('Data Entry'!BN25="No",0,IF('Data Entry'!BN25="N/A","",2)))</f>
        <v>2</v>
      </c>
      <c r="BO25" s="121">
        <f>IF('Data Entry'!BO25="Yes",1,IF('Data Entry'!BO25="No",0,IF('Data Entry'!BO25="N/A","",2)))</f>
        <v>2</v>
      </c>
      <c r="BP25" s="121">
        <f>IF('Data Entry'!BP25="Yes",1,IF('Data Entry'!BP25="No",0,IF('Data Entry'!BP25="N/A","",2)))</f>
        <v>2</v>
      </c>
      <c r="BQ25" s="121">
        <f>IF('Data Entry'!BQ25="Yes",1,IF('Data Entry'!BQ25="No",0,IF('Data Entry'!BQ25="N/A","",2)))</f>
        <v>2</v>
      </c>
      <c r="BR25" s="121">
        <f>IF('Data Entry'!BR25="Yes",1,IF('Data Entry'!BR25="No",0,IF('Data Entry'!BR25="N/A","",2)))</f>
        <v>2</v>
      </c>
      <c r="BS25" s="121">
        <f>IF('Data Entry'!BS25="Yes",1,IF('Data Entry'!BS25="No",0,IF('Data Entry'!BS25="N/A","",2)))</f>
        <v>2</v>
      </c>
      <c r="BT25" s="121">
        <f>IF('Data Entry'!BT25="Yes",1,IF('Data Entry'!BT25="No",0,IF('Data Entry'!BT25="N/A","",2)))</f>
        <v>2</v>
      </c>
      <c r="BU25" s="121">
        <f>IF('Data Entry'!BU25="Yes",1,IF('Data Entry'!BU25="No",0,IF('Data Entry'!BU25="N/A","",2)))</f>
        <v>2</v>
      </c>
      <c r="BV25" s="121">
        <f>IF('Data Entry'!BV25="Yes",1,IF('Data Entry'!BV25="No",0,IF('Data Entry'!BV25="N/A","",2)))</f>
        <v>2</v>
      </c>
      <c r="BW25" s="121">
        <f>IF('Data Entry'!BW25="Yes",1,IF('Data Entry'!BW25="No",0,IF('Data Entry'!BW25="N/A","",2)))</f>
        <v>2</v>
      </c>
      <c r="BX25" s="121">
        <f>IF('Data Entry'!BX25="Yes",1,IF('Data Entry'!BX25="No",0,IF('Data Entry'!BX25="N/A","",2)))</f>
        <v>2</v>
      </c>
      <c r="BY25" s="121">
        <f>IF('Data Entry'!BY25="Yes",1,IF('Data Entry'!BY25="No",0,IF('Data Entry'!BY25="N/A","",2)))</f>
        <v>2</v>
      </c>
      <c r="BZ25" s="121">
        <f>IF('Data Entry'!BZ25="Yes",1,IF('Data Entry'!BZ25="No",0,IF('Data Entry'!BZ25="N/A","",2)))</f>
        <v>2</v>
      </c>
      <c r="CA25" s="121">
        <f>IF('Data Entry'!CA25="Yes",1,IF('Data Entry'!CA25="No",0,IF('Data Entry'!CA25="N/A","",2)))</f>
        <v>2</v>
      </c>
      <c r="CB25" s="121">
        <f>IF('Data Entry'!CB25="Yes",1,IF('Data Entry'!CB25="No",0,IF('Data Entry'!CB25="N/A","",2)))</f>
        <v>2</v>
      </c>
      <c r="CC25" s="121">
        <f>IF('Data Entry'!CC25="Yes",1,IF('Data Entry'!CC25="No",0,IF('Data Entry'!CC25="N/A","",2)))</f>
        <v>2</v>
      </c>
      <c r="CD25" s="121">
        <f>IF('Data Entry'!CD25="Yes",1,IF('Data Entry'!CD25="No",0,IF('Data Entry'!CD25="N/A","",2)))</f>
        <v>2</v>
      </c>
      <c r="CE25" s="121">
        <f>IF('Data Entry'!CE25="Yes",1,IF('Data Entry'!CE25="No",0,IF('Data Entry'!CE25="N/A","",2)))</f>
        <v>2</v>
      </c>
      <c r="CF25" s="121">
        <f>IF('Data Entry'!CF25="Yes",1,IF('Data Entry'!CF25="No",0,IF('Data Entry'!CF25="N/A","",2)))</f>
        <v>2</v>
      </c>
      <c r="CG25" s="121">
        <f>IF('Data Entry'!CG25="Yes",1,IF('Data Entry'!CG25="No",0,IF('Data Entry'!CG25="N/A","",2)))</f>
        <v>2</v>
      </c>
      <c r="CH25" s="121">
        <f>IF('Data Entry'!CH25="Yes",1,IF('Data Entry'!CH25="No",0,IF('Data Entry'!CH25="N/A","",2)))</f>
        <v>2</v>
      </c>
      <c r="CI25" s="121">
        <f>IF('Data Entry'!CI25="Yes",1,IF('Data Entry'!CI25="No",0,IF('Data Entry'!CI25="N/A","",2)))</f>
        <v>2</v>
      </c>
      <c r="CJ25" s="121">
        <f>IF('Data Entry'!CJ25="Yes",1,IF('Data Entry'!CJ25="No",0,IF('Data Entry'!CJ25="N/A","",2)))</f>
        <v>2</v>
      </c>
      <c r="CK25" s="121">
        <f>IF('Data Entry'!CK25="Yes",1,IF('Data Entry'!CK25="No",0,IF('Data Entry'!CK25="N/A","",2)))</f>
        <v>2</v>
      </c>
      <c r="CL25" s="121">
        <f>IF('Data Entry'!CL25="Yes",1,IF('Data Entry'!CL25="No",0,IF('Data Entry'!CL25="N/A","",2)))</f>
        <v>2</v>
      </c>
      <c r="CM25" s="121">
        <f>IF('Data Entry'!CM25="Yes",1,IF('Data Entry'!CM25="No",0,IF('Data Entry'!CM25="N/A","",2)))</f>
        <v>2</v>
      </c>
      <c r="CN25" s="121">
        <f>IF('Data Entry'!CN25="Yes",1,IF('Data Entry'!CN25="No",0,IF('Data Entry'!CN25="N/A","",2)))</f>
        <v>2</v>
      </c>
      <c r="CO25" s="121">
        <f>IF('Data Entry'!CO25="Yes",1,IF('Data Entry'!CO25="No",0,IF('Data Entry'!CO25="N/A","",2)))</f>
        <v>2</v>
      </c>
      <c r="CP25" s="121">
        <f>IF('Data Entry'!CP25="Yes",1,IF('Data Entry'!CP25="No",0,IF('Data Entry'!CP25="N/A","",2)))</f>
        <v>2</v>
      </c>
      <c r="CQ25" s="121">
        <f>IF('Data Entry'!CQ25="Yes",1,IF('Data Entry'!CQ25="No",0,IF('Data Entry'!CQ25="N/A","",2)))</f>
        <v>2</v>
      </c>
      <c r="CR25" s="121">
        <f>IF('Data Entry'!CR25="Yes",1,IF('Data Entry'!CR25="No",0,IF('Data Entry'!CR25="N/A","",2)))</f>
        <v>2</v>
      </c>
      <c r="CS25" s="121">
        <f>IF('Data Entry'!CS25="Yes",1,IF('Data Entry'!CS25="No",0,IF('Data Entry'!CS25="N/A","",2)))</f>
        <v>2</v>
      </c>
      <c r="CT25" s="121">
        <f>IF('Data Entry'!CT25="Yes",1,IF('Data Entry'!CT25="No",0,IF('Data Entry'!CT25="N/A","",2)))</f>
        <v>2</v>
      </c>
      <c r="CU25" s="121">
        <f>IF('Data Entry'!CU25="Yes",1,IF('Data Entry'!CU25="No",0,IF('Data Entry'!CU25="N/A","",2)))</f>
        <v>2</v>
      </c>
      <c r="CV25" s="121">
        <f>IF('Data Entry'!CV25="Yes",1,IF('Data Entry'!CV25="No",0,IF('Data Entry'!CV25="N/A","",2)))</f>
        <v>2</v>
      </c>
      <c r="CW25" s="121">
        <f>IF('Data Entry'!CW25="Yes",1,IF('Data Entry'!CW25="No",0,IF('Data Entry'!CW25="N/A","",2)))</f>
        <v>2</v>
      </c>
      <c r="CX25" s="121">
        <f>IF('Data Entry'!CX25="Yes",1,IF('Data Entry'!CX25="No",0,IF('Data Entry'!CX25="N/A","",2)))</f>
        <v>2</v>
      </c>
      <c r="CY25" s="121">
        <f>IF('Data Entry'!CY25="Yes",1,IF('Data Entry'!CY25="No",0,IF('Data Entry'!CY25="N/A","",2)))</f>
        <v>2</v>
      </c>
      <c r="CZ25" s="121">
        <f>IF('Data Entry'!CZ25="Yes",1,IF('Data Entry'!CZ25="No",0,IF('Data Entry'!CZ25="N/A","",2)))</f>
        <v>2</v>
      </c>
      <c r="DA25" s="121">
        <f>IF('Data Entry'!DA25="Yes",1,IF('Data Entry'!DA25="No",0,IF('Data Entry'!DA25="N/A","",2)))</f>
        <v>2</v>
      </c>
      <c r="DB25" s="121">
        <f>IF('Data Entry'!DB25="Yes",1,IF('Data Entry'!DB25="No",0,IF('Data Entry'!DB25="N/A","",2)))</f>
        <v>2</v>
      </c>
      <c r="DC25" s="121">
        <f>IF('Data Entry'!DC25="Yes",1,IF('Data Entry'!DC25="No",0,IF('Data Entry'!DC25="N/A","",2)))</f>
        <v>2</v>
      </c>
      <c r="DD25" s="121">
        <f>IF('Data Entry'!DD25="Yes",1,IF('Data Entry'!DD25="No",0,IF('Data Entry'!DD25="N/A","",2)))</f>
        <v>2</v>
      </c>
      <c r="DE25" s="121">
        <f>IF('Data Entry'!DE25="Yes",1,IF('Data Entry'!DE25="No",0,IF('Data Entry'!DE25="N/A","",2)))</f>
        <v>2</v>
      </c>
      <c r="DF25" s="121">
        <f>IF('Data Entry'!DF25="Yes",1,IF('Data Entry'!DF25="No",0,IF('Data Entry'!DF25="N/A","",2)))</f>
        <v>2</v>
      </c>
      <c r="DG25" s="121">
        <f>IF('Data Entry'!DG25="Yes",1,IF('Data Entry'!DG25="No",0,IF('Data Entry'!DG25="N/A","",2)))</f>
        <v>2</v>
      </c>
      <c r="DH25" s="121">
        <f>IF('Data Entry'!DH25="Yes",1,IF('Data Entry'!DH25="No",0,IF('Data Entry'!DH25="N/A","",2)))</f>
        <v>2</v>
      </c>
      <c r="DI25" s="121">
        <f>IF('Data Entry'!DI25="Yes",1,IF('Data Entry'!DI25="No",0,IF('Data Entry'!DI25="N/A","",2)))</f>
        <v>2</v>
      </c>
      <c r="DJ25" s="121">
        <f>IF('Data Entry'!DJ25="Yes",1,IF('Data Entry'!DJ25="No",0,IF('Data Entry'!DJ25="N/A","",2)))</f>
        <v>2</v>
      </c>
      <c r="DK25" s="121">
        <f>IF('Data Entry'!DK25="Yes",1,IF('Data Entry'!DK25="No",0,IF('Data Entry'!DK25="N/A","",2)))</f>
        <v>2</v>
      </c>
      <c r="DL25" s="121">
        <f>IF('Data Entry'!DL25="Yes",1,IF('Data Entry'!DL25="No",0,IF('Data Entry'!DL25="N/A","",2)))</f>
        <v>2</v>
      </c>
      <c r="DM25" s="121">
        <f>IF('Data Entry'!DM25="Yes",1,IF('Data Entry'!DM25="No",0,IF('Data Entry'!DM25="N/A","",2)))</f>
        <v>2</v>
      </c>
      <c r="DN25" s="121">
        <f>IF('Data Entry'!DN25="Yes",1,IF('Data Entry'!DN25="No",0,IF('Data Entry'!DN25="N/A","",2)))</f>
        <v>2</v>
      </c>
      <c r="DO25" s="121">
        <f>IF('Data Entry'!DO25="Yes",1,IF('Data Entry'!DO25="No",0,IF('Data Entry'!DO25="N/A","",2)))</f>
        <v>2</v>
      </c>
      <c r="DP25" s="121">
        <f>IF('Data Entry'!DP25="Yes",1,IF('Data Entry'!DP25="No",0,IF('Data Entry'!DP25="N/A","",2)))</f>
        <v>2</v>
      </c>
      <c r="DQ25" s="121">
        <f>IF('Data Entry'!DQ25="Yes",1,IF('Data Entry'!DQ25="No",0,IF('Data Entry'!DQ25="N/A","",2)))</f>
        <v>2</v>
      </c>
      <c r="DR25" s="121">
        <f>IF('Data Entry'!DR25="Yes",1,IF('Data Entry'!DR25="No",0,IF('Data Entry'!DR25="N/A","",2)))</f>
        <v>2</v>
      </c>
      <c r="DS25" s="121">
        <f>IF('Data Entry'!DS25="Yes",1,IF('Data Entry'!DS25="No",0,IF('Data Entry'!DS25="N/A","",2)))</f>
        <v>2</v>
      </c>
      <c r="DT25" s="121">
        <f>IF('Data Entry'!DT25="Yes",1,IF('Data Entry'!DT25="No",0,IF('Data Entry'!DT25="N/A","",2)))</f>
        <v>2</v>
      </c>
    </row>
    <row r="26" spans="1:126" ht="16" customHeight="1">
      <c r="A26" s="120" t="s">
        <v>3</v>
      </c>
      <c r="E26" s="121">
        <f>IF('Data Entry'!E26="Yes",1,IF('Data Entry'!E26="No",0,IF('Data Entry'!E26="N/A","",2)))</f>
        <v>2</v>
      </c>
      <c r="F26" s="121">
        <f>IF('Data Entry'!F26="Yes",1,IF('Data Entry'!F26="No",0,IF('Data Entry'!F26="N/A","",2)))</f>
        <v>2</v>
      </c>
      <c r="G26" s="121">
        <f>IF('Data Entry'!G26="Yes",1,IF('Data Entry'!G26="No",0,IF('Data Entry'!G26="N/A","",2)))</f>
        <v>2</v>
      </c>
      <c r="H26" s="121">
        <f>IF('Data Entry'!H26="Yes",1,IF('Data Entry'!H26="No",0,IF('Data Entry'!H26="N/A","",2)))</f>
        <v>2</v>
      </c>
      <c r="I26" s="121">
        <f>IF('Data Entry'!I26="Yes",1,IF('Data Entry'!I26="No",0,IF('Data Entry'!I26="N/A","",2)))</f>
        <v>2</v>
      </c>
      <c r="J26" s="121">
        <f>IF('Data Entry'!J26="Yes",1,IF('Data Entry'!J26="No",0,IF('Data Entry'!J26="N/A","",2)))</f>
        <v>2</v>
      </c>
      <c r="K26" s="121">
        <f>IF('Data Entry'!K26="Yes",1,IF('Data Entry'!K26="No",0,IF('Data Entry'!K26="N/A","",2)))</f>
        <v>2</v>
      </c>
      <c r="L26" s="121">
        <f>IF('Data Entry'!L26="Yes",1,IF('Data Entry'!L26="No",0,IF('Data Entry'!L26="N/A","",2)))</f>
        <v>2</v>
      </c>
      <c r="M26" s="121">
        <f>IF('Data Entry'!M26="Yes",1,IF('Data Entry'!M26="No",0,IF('Data Entry'!M26="N/A","",2)))</f>
        <v>2</v>
      </c>
      <c r="N26" s="121">
        <f>IF('Data Entry'!N26="Yes",1,IF('Data Entry'!N26="No",0,IF('Data Entry'!N26="N/A","",2)))</f>
        <v>2</v>
      </c>
      <c r="O26" s="121">
        <f>IF('Data Entry'!O26="Yes",1,IF('Data Entry'!O26="No",0,IF('Data Entry'!O26="N/A","",2)))</f>
        <v>2</v>
      </c>
      <c r="P26" s="121">
        <f>IF('Data Entry'!P26="Yes",1,IF('Data Entry'!P26="No",0,IF('Data Entry'!P26="N/A","",2)))</f>
        <v>2</v>
      </c>
      <c r="Q26" s="121">
        <f>IF('Data Entry'!Q26="Yes",1,IF('Data Entry'!Q26="No",0,IF('Data Entry'!Q26="N/A","",2)))</f>
        <v>2</v>
      </c>
      <c r="R26" s="121">
        <f>IF('Data Entry'!R26="Yes",1,IF('Data Entry'!R26="No",0,IF('Data Entry'!R26="N/A","",2)))</f>
        <v>2</v>
      </c>
      <c r="S26" s="121">
        <f>IF('Data Entry'!S26="Yes",1,IF('Data Entry'!S26="No",0,IF('Data Entry'!S26="N/A","",2)))</f>
        <v>2</v>
      </c>
      <c r="T26" s="121">
        <f>IF('Data Entry'!T26="Yes",1,IF('Data Entry'!T26="No",0,IF('Data Entry'!T26="N/A","",2)))</f>
        <v>2</v>
      </c>
      <c r="U26" s="121">
        <f>IF('Data Entry'!U26="Yes",1,IF('Data Entry'!U26="No",0,IF('Data Entry'!U26="N/A","",2)))</f>
        <v>2</v>
      </c>
      <c r="V26" s="121">
        <f>IF('Data Entry'!V26="Yes",1,IF('Data Entry'!V26="No",0,IF('Data Entry'!V26="N/A","",2)))</f>
        <v>2</v>
      </c>
      <c r="W26" s="121">
        <f>IF('Data Entry'!W26="Yes",1,IF('Data Entry'!W26="No",0,IF('Data Entry'!W26="N/A","",2)))</f>
        <v>2</v>
      </c>
      <c r="X26" s="121">
        <f>IF('Data Entry'!X26="Yes",1,IF('Data Entry'!X26="No",0,IF('Data Entry'!X26="N/A","",2)))</f>
        <v>2</v>
      </c>
      <c r="Y26" s="121">
        <f>IF('Data Entry'!Y26="Yes",1,IF('Data Entry'!Y26="No",0,IF('Data Entry'!Y26="N/A","",2)))</f>
        <v>2</v>
      </c>
      <c r="Z26" s="121">
        <f>IF('Data Entry'!Z26="Yes",1,IF('Data Entry'!Z26="No",0,IF('Data Entry'!Z26="N/A","",2)))</f>
        <v>2</v>
      </c>
      <c r="AA26" s="121">
        <f>IF('Data Entry'!AA26="Yes",1,IF('Data Entry'!AA26="No",0,IF('Data Entry'!AA26="N/A","",2)))</f>
        <v>2</v>
      </c>
      <c r="AB26" s="121">
        <f>IF('Data Entry'!AB26="Yes",1,IF('Data Entry'!AB26="No",0,IF('Data Entry'!AB26="N/A","",2)))</f>
        <v>2</v>
      </c>
      <c r="AC26" s="121">
        <f>IF('Data Entry'!AC26="Yes",1,IF('Data Entry'!AC26="No",0,IF('Data Entry'!AC26="N/A","",2)))</f>
        <v>2</v>
      </c>
      <c r="AD26" s="121">
        <f>IF('Data Entry'!AD26="Yes",1,IF('Data Entry'!AD26="No",0,IF('Data Entry'!AD26="N/A","",2)))</f>
        <v>2</v>
      </c>
      <c r="AE26" s="121">
        <f>IF('Data Entry'!AE26="Yes",1,IF('Data Entry'!AE26="No",0,IF('Data Entry'!AE26="N/A","",2)))</f>
        <v>2</v>
      </c>
      <c r="AF26" s="121">
        <f>IF('Data Entry'!AF26="Yes",1,IF('Data Entry'!AF26="No",0,IF('Data Entry'!AF26="N/A","",2)))</f>
        <v>2</v>
      </c>
      <c r="AG26" s="121">
        <f>IF('Data Entry'!AG26="Yes",1,IF('Data Entry'!AG26="No",0,IF('Data Entry'!AG26="N/A","",2)))</f>
        <v>2</v>
      </c>
      <c r="AH26" s="121">
        <f>IF('Data Entry'!AH26="Yes",1,IF('Data Entry'!AH26="No",0,IF('Data Entry'!AH26="N/A","",2)))</f>
        <v>2</v>
      </c>
      <c r="AI26" s="121">
        <f>IF('Data Entry'!AI26="Yes",1,IF('Data Entry'!AI26="No",0,IF('Data Entry'!AI26="N/A","",2)))</f>
        <v>2</v>
      </c>
      <c r="AJ26" s="121">
        <f>IF('Data Entry'!AJ26="Yes",1,IF('Data Entry'!AJ26="No",0,IF('Data Entry'!AJ26="N/A","",2)))</f>
        <v>2</v>
      </c>
      <c r="AK26" s="121">
        <f>IF('Data Entry'!AK26="Yes",1,IF('Data Entry'!AK26="No",0,IF('Data Entry'!AK26="N/A","",2)))</f>
        <v>2</v>
      </c>
      <c r="AL26" s="121">
        <f>IF('Data Entry'!AL26="Yes",1,IF('Data Entry'!AL26="No",0,IF('Data Entry'!AL26="N/A","",2)))</f>
        <v>2</v>
      </c>
      <c r="AM26" s="121">
        <f>IF('Data Entry'!AM26="Yes",1,IF('Data Entry'!AM26="No",0,IF('Data Entry'!AM26="N/A","",2)))</f>
        <v>2</v>
      </c>
      <c r="AN26" s="121">
        <f>IF('Data Entry'!AN26="Yes",1,IF('Data Entry'!AN26="No",0,IF('Data Entry'!AN26="N/A","",2)))</f>
        <v>2</v>
      </c>
      <c r="AO26" s="121">
        <f>IF('Data Entry'!AO26="Yes",1,IF('Data Entry'!AO26="No",0,IF('Data Entry'!AO26="N/A","",2)))</f>
        <v>2</v>
      </c>
      <c r="AP26" s="121">
        <f>IF('Data Entry'!AP26="Yes",1,IF('Data Entry'!AP26="No",0,IF('Data Entry'!AP26="N/A","",2)))</f>
        <v>2</v>
      </c>
      <c r="AQ26" s="121">
        <f>IF('Data Entry'!AQ26="Yes",1,IF('Data Entry'!AQ26="No",0,IF('Data Entry'!AQ26="N/A","",2)))</f>
        <v>2</v>
      </c>
      <c r="AR26" s="121">
        <f>IF('Data Entry'!AR26="Yes",1,IF('Data Entry'!AR26="No",0,IF('Data Entry'!AR26="N/A","",2)))</f>
        <v>2</v>
      </c>
      <c r="AS26" s="121">
        <f>IF('Data Entry'!AS26="Yes",1,IF('Data Entry'!AS26="No",0,IF('Data Entry'!AS26="N/A","",2)))</f>
        <v>2</v>
      </c>
      <c r="AT26" s="121">
        <f>IF('Data Entry'!AT26="Yes",1,IF('Data Entry'!AT26="No",0,IF('Data Entry'!AT26="N/A","",2)))</f>
        <v>2</v>
      </c>
      <c r="AU26" s="121">
        <f>IF('Data Entry'!AU26="Yes",1,IF('Data Entry'!AU26="No",0,IF('Data Entry'!AU26="N/A","",2)))</f>
        <v>2</v>
      </c>
      <c r="AV26" s="121">
        <f>IF('Data Entry'!AV26="Yes",1,IF('Data Entry'!AV26="No",0,IF('Data Entry'!AV26="N/A","",2)))</f>
        <v>2</v>
      </c>
      <c r="AW26" s="121">
        <f>IF('Data Entry'!AW26="Yes",1,IF('Data Entry'!AW26="No",0,IF('Data Entry'!AW26="N/A","",2)))</f>
        <v>2</v>
      </c>
      <c r="AX26" s="121">
        <f>IF('Data Entry'!AX26="Yes",1,IF('Data Entry'!AX26="No",0,IF('Data Entry'!AX26="N/A","",2)))</f>
        <v>2</v>
      </c>
      <c r="AY26" s="121">
        <f>IF('Data Entry'!AY26="Yes",1,IF('Data Entry'!AY26="No",0,IF('Data Entry'!AY26="N/A","",2)))</f>
        <v>2</v>
      </c>
      <c r="AZ26" s="121">
        <f>IF('Data Entry'!AZ26="Yes",1,IF('Data Entry'!AZ26="No",0,IF('Data Entry'!AZ26="N/A","",2)))</f>
        <v>2</v>
      </c>
      <c r="BA26" s="121">
        <f>IF('Data Entry'!BA26="Yes",1,IF('Data Entry'!BA26="No",0,IF('Data Entry'!BA26="N/A","",2)))</f>
        <v>2</v>
      </c>
      <c r="BB26" s="121">
        <f>IF('Data Entry'!BB26="Yes",1,IF('Data Entry'!BB26="No",0,IF('Data Entry'!BB26="N/A","",2)))</f>
        <v>2</v>
      </c>
      <c r="BC26" s="121">
        <f>IF('Data Entry'!BC26="Yes",1,IF('Data Entry'!BC26="No",0,IF('Data Entry'!BC26="N/A","",2)))</f>
        <v>2</v>
      </c>
      <c r="BD26" s="121">
        <f>IF('Data Entry'!BD26="Yes",1,IF('Data Entry'!BD26="No",0,IF('Data Entry'!BD26="N/A","",2)))</f>
        <v>2</v>
      </c>
      <c r="BE26" s="121">
        <f>IF('Data Entry'!BE26="Yes",1,IF('Data Entry'!BE26="No",0,IF('Data Entry'!BE26="N/A","",2)))</f>
        <v>2</v>
      </c>
      <c r="BF26" s="121">
        <f>IF('Data Entry'!BF26="Yes",1,IF('Data Entry'!BF26="No",0,IF('Data Entry'!BF26="N/A","",2)))</f>
        <v>2</v>
      </c>
      <c r="BG26" s="121">
        <f>IF('Data Entry'!BG26="Yes",1,IF('Data Entry'!BG26="No",0,IF('Data Entry'!BG26="N/A","",2)))</f>
        <v>2</v>
      </c>
      <c r="BH26" s="121">
        <f>IF('Data Entry'!BH26="Yes",1,IF('Data Entry'!BH26="No",0,IF('Data Entry'!BH26="N/A","",2)))</f>
        <v>2</v>
      </c>
      <c r="BI26" s="121">
        <f>IF('Data Entry'!BI26="Yes",1,IF('Data Entry'!BI26="No",0,IF('Data Entry'!BI26="N/A","",2)))</f>
        <v>2</v>
      </c>
      <c r="BJ26" s="121">
        <f>IF('Data Entry'!BJ26="Yes",1,IF('Data Entry'!BJ26="No",0,IF('Data Entry'!BJ26="N/A","",2)))</f>
        <v>2</v>
      </c>
      <c r="BK26" s="121">
        <f>IF('Data Entry'!BK26="Yes",1,IF('Data Entry'!BK26="No",0,IF('Data Entry'!BK26="N/A","",2)))</f>
        <v>2</v>
      </c>
      <c r="BL26" s="121">
        <f>IF('Data Entry'!BL26="Yes",1,IF('Data Entry'!BL26="No",0,IF('Data Entry'!BL26="N/A","",2)))</f>
        <v>2</v>
      </c>
      <c r="BM26" s="121">
        <f>IF('Data Entry'!BM26="Yes",1,IF('Data Entry'!BM26="No",0,IF('Data Entry'!BM26="N/A","",2)))</f>
        <v>2</v>
      </c>
      <c r="BN26" s="121">
        <f>IF('Data Entry'!BN26="Yes",1,IF('Data Entry'!BN26="No",0,IF('Data Entry'!BN26="N/A","",2)))</f>
        <v>2</v>
      </c>
      <c r="BO26" s="121">
        <f>IF('Data Entry'!BO26="Yes",1,IF('Data Entry'!BO26="No",0,IF('Data Entry'!BO26="N/A","",2)))</f>
        <v>2</v>
      </c>
      <c r="BP26" s="121">
        <f>IF('Data Entry'!BP26="Yes",1,IF('Data Entry'!BP26="No",0,IF('Data Entry'!BP26="N/A","",2)))</f>
        <v>2</v>
      </c>
      <c r="BQ26" s="121">
        <f>IF('Data Entry'!BQ26="Yes",1,IF('Data Entry'!BQ26="No",0,IF('Data Entry'!BQ26="N/A","",2)))</f>
        <v>2</v>
      </c>
      <c r="BR26" s="121">
        <f>IF('Data Entry'!BR26="Yes",1,IF('Data Entry'!BR26="No",0,IF('Data Entry'!BR26="N/A","",2)))</f>
        <v>2</v>
      </c>
      <c r="BS26" s="121">
        <f>IF('Data Entry'!BS26="Yes",1,IF('Data Entry'!BS26="No",0,IF('Data Entry'!BS26="N/A","",2)))</f>
        <v>2</v>
      </c>
      <c r="BT26" s="121">
        <f>IF('Data Entry'!BT26="Yes",1,IF('Data Entry'!BT26="No",0,IF('Data Entry'!BT26="N/A","",2)))</f>
        <v>2</v>
      </c>
      <c r="BU26" s="121">
        <f>IF('Data Entry'!BU26="Yes",1,IF('Data Entry'!BU26="No",0,IF('Data Entry'!BU26="N/A","",2)))</f>
        <v>2</v>
      </c>
      <c r="BV26" s="121">
        <f>IF('Data Entry'!BV26="Yes",1,IF('Data Entry'!BV26="No",0,IF('Data Entry'!BV26="N/A","",2)))</f>
        <v>2</v>
      </c>
      <c r="BW26" s="121">
        <f>IF('Data Entry'!BW26="Yes",1,IF('Data Entry'!BW26="No",0,IF('Data Entry'!BW26="N/A","",2)))</f>
        <v>2</v>
      </c>
      <c r="BX26" s="121">
        <f>IF('Data Entry'!BX26="Yes",1,IF('Data Entry'!BX26="No",0,IF('Data Entry'!BX26="N/A","",2)))</f>
        <v>2</v>
      </c>
      <c r="BY26" s="121">
        <f>IF('Data Entry'!BY26="Yes",1,IF('Data Entry'!BY26="No",0,IF('Data Entry'!BY26="N/A","",2)))</f>
        <v>2</v>
      </c>
      <c r="BZ26" s="121">
        <f>IF('Data Entry'!BZ26="Yes",1,IF('Data Entry'!BZ26="No",0,IF('Data Entry'!BZ26="N/A","",2)))</f>
        <v>2</v>
      </c>
      <c r="CA26" s="121">
        <f>IF('Data Entry'!CA26="Yes",1,IF('Data Entry'!CA26="No",0,IF('Data Entry'!CA26="N/A","",2)))</f>
        <v>2</v>
      </c>
      <c r="CB26" s="121">
        <f>IF('Data Entry'!CB26="Yes",1,IF('Data Entry'!CB26="No",0,IF('Data Entry'!CB26="N/A","",2)))</f>
        <v>2</v>
      </c>
      <c r="CC26" s="121">
        <f>IF('Data Entry'!CC26="Yes",1,IF('Data Entry'!CC26="No",0,IF('Data Entry'!CC26="N/A","",2)))</f>
        <v>2</v>
      </c>
      <c r="CD26" s="121">
        <f>IF('Data Entry'!CD26="Yes",1,IF('Data Entry'!CD26="No",0,IF('Data Entry'!CD26="N/A","",2)))</f>
        <v>2</v>
      </c>
      <c r="CE26" s="121">
        <f>IF('Data Entry'!CE26="Yes",1,IF('Data Entry'!CE26="No",0,IF('Data Entry'!CE26="N/A","",2)))</f>
        <v>2</v>
      </c>
      <c r="CF26" s="121">
        <f>IF('Data Entry'!CF26="Yes",1,IF('Data Entry'!CF26="No",0,IF('Data Entry'!CF26="N/A","",2)))</f>
        <v>2</v>
      </c>
      <c r="CG26" s="121">
        <f>IF('Data Entry'!CG26="Yes",1,IF('Data Entry'!CG26="No",0,IF('Data Entry'!CG26="N/A","",2)))</f>
        <v>2</v>
      </c>
      <c r="CH26" s="121">
        <f>IF('Data Entry'!CH26="Yes",1,IF('Data Entry'!CH26="No",0,IF('Data Entry'!CH26="N/A","",2)))</f>
        <v>2</v>
      </c>
      <c r="CI26" s="121">
        <f>IF('Data Entry'!CI26="Yes",1,IF('Data Entry'!CI26="No",0,IF('Data Entry'!CI26="N/A","",2)))</f>
        <v>2</v>
      </c>
      <c r="CJ26" s="121">
        <f>IF('Data Entry'!CJ26="Yes",1,IF('Data Entry'!CJ26="No",0,IF('Data Entry'!CJ26="N/A","",2)))</f>
        <v>2</v>
      </c>
      <c r="CK26" s="121">
        <f>IF('Data Entry'!CK26="Yes",1,IF('Data Entry'!CK26="No",0,IF('Data Entry'!CK26="N/A","",2)))</f>
        <v>2</v>
      </c>
      <c r="CL26" s="121">
        <f>IF('Data Entry'!CL26="Yes",1,IF('Data Entry'!CL26="No",0,IF('Data Entry'!CL26="N/A","",2)))</f>
        <v>2</v>
      </c>
      <c r="CM26" s="121">
        <f>IF('Data Entry'!CM26="Yes",1,IF('Data Entry'!CM26="No",0,IF('Data Entry'!CM26="N/A","",2)))</f>
        <v>2</v>
      </c>
      <c r="CN26" s="121">
        <f>IF('Data Entry'!CN26="Yes",1,IF('Data Entry'!CN26="No",0,IF('Data Entry'!CN26="N/A","",2)))</f>
        <v>2</v>
      </c>
      <c r="CO26" s="121">
        <f>IF('Data Entry'!CO26="Yes",1,IF('Data Entry'!CO26="No",0,IF('Data Entry'!CO26="N/A","",2)))</f>
        <v>2</v>
      </c>
      <c r="CP26" s="121">
        <f>IF('Data Entry'!CP26="Yes",1,IF('Data Entry'!CP26="No",0,IF('Data Entry'!CP26="N/A","",2)))</f>
        <v>2</v>
      </c>
      <c r="CQ26" s="121">
        <f>IF('Data Entry'!CQ26="Yes",1,IF('Data Entry'!CQ26="No",0,IF('Data Entry'!CQ26="N/A","",2)))</f>
        <v>2</v>
      </c>
      <c r="CR26" s="121">
        <f>IF('Data Entry'!CR26="Yes",1,IF('Data Entry'!CR26="No",0,IF('Data Entry'!CR26="N/A","",2)))</f>
        <v>2</v>
      </c>
      <c r="CS26" s="121">
        <f>IF('Data Entry'!CS26="Yes",1,IF('Data Entry'!CS26="No",0,IF('Data Entry'!CS26="N/A","",2)))</f>
        <v>2</v>
      </c>
      <c r="CT26" s="121">
        <f>IF('Data Entry'!CT26="Yes",1,IF('Data Entry'!CT26="No",0,IF('Data Entry'!CT26="N/A","",2)))</f>
        <v>2</v>
      </c>
      <c r="CU26" s="121">
        <f>IF('Data Entry'!CU26="Yes",1,IF('Data Entry'!CU26="No",0,IF('Data Entry'!CU26="N/A","",2)))</f>
        <v>2</v>
      </c>
      <c r="CV26" s="121">
        <f>IF('Data Entry'!CV26="Yes",1,IF('Data Entry'!CV26="No",0,IF('Data Entry'!CV26="N/A","",2)))</f>
        <v>2</v>
      </c>
      <c r="CW26" s="121">
        <f>IF('Data Entry'!CW26="Yes",1,IF('Data Entry'!CW26="No",0,IF('Data Entry'!CW26="N/A","",2)))</f>
        <v>2</v>
      </c>
      <c r="CX26" s="121">
        <f>IF('Data Entry'!CX26="Yes",1,IF('Data Entry'!CX26="No",0,IF('Data Entry'!CX26="N/A","",2)))</f>
        <v>2</v>
      </c>
      <c r="CY26" s="121">
        <f>IF('Data Entry'!CY26="Yes",1,IF('Data Entry'!CY26="No",0,IF('Data Entry'!CY26="N/A","",2)))</f>
        <v>2</v>
      </c>
      <c r="CZ26" s="121">
        <f>IF('Data Entry'!CZ26="Yes",1,IF('Data Entry'!CZ26="No",0,IF('Data Entry'!CZ26="N/A","",2)))</f>
        <v>2</v>
      </c>
      <c r="DA26" s="121">
        <f>IF('Data Entry'!DA26="Yes",1,IF('Data Entry'!DA26="No",0,IF('Data Entry'!DA26="N/A","",2)))</f>
        <v>2</v>
      </c>
      <c r="DB26" s="121">
        <f>IF('Data Entry'!DB26="Yes",1,IF('Data Entry'!DB26="No",0,IF('Data Entry'!DB26="N/A","",2)))</f>
        <v>2</v>
      </c>
      <c r="DC26" s="121">
        <f>IF('Data Entry'!DC26="Yes",1,IF('Data Entry'!DC26="No",0,IF('Data Entry'!DC26="N/A","",2)))</f>
        <v>2</v>
      </c>
      <c r="DD26" s="121">
        <f>IF('Data Entry'!DD26="Yes",1,IF('Data Entry'!DD26="No",0,IF('Data Entry'!DD26="N/A","",2)))</f>
        <v>2</v>
      </c>
      <c r="DE26" s="121">
        <f>IF('Data Entry'!DE26="Yes",1,IF('Data Entry'!DE26="No",0,IF('Data Entry'!DE26="N/A","",2)))</f>
        <v>2</v>
      </c>
      <c r="DF26" s="121">
        <f>IF('Data Entry'!DF26="Yes",1,IF('Data Entry'!DF26="No",0,IF('Data Entry'!DF26="N/A","",2)))</f>
        <v>2</v>
      </c>
      <c r="DG26" s="121">
        <f>IF('Data Entry'!DG26="Yes",1,IF('Data Entry'!DG26="No",0,IF('Data Entry'!DG26="N/A","",2)))</f>
        <v>2</v>
      </c>
      <c r="DH26" s="121">
        <f>IF('Data Entry'!DH26="Yes",1,IF('Data Entry'!DH26="No",0,IF('Data Entry'!DH26="N/A","",2)))</f>
        <v>2</v>
      </c>
      <c r="DI26" s="121">
        <f>IF('Data Entry'!DI26="Yes",1,IF('Data Entry'!DI26="No",0,IF('Data Entry'!DI26="N/A","",2)))</f>
        <v>2</v>
      </c>
      <c r="DJ26" s="121">
        <f>IF('Data Entry'!DJ26="Yes",1,IF('Data Entry'!DJ26="No",0,IF('Data Entry'!DJ26="N/A","",2)))</f>
        <v>2</v>
      </c>
      <c r="DK26" s="121">
        <f>IF('Data Entry'!DK26="Yes",1,IF('Data Entry'!DK26="No",0,IF('Data Entry'!DK26="N/A","",2)))</f>
        <v>2</v>
      </c>
      <c r="DL26" s="121">
        <f>IF('Data Entry'!DL26="Yes",1,IF('Data Entry'!DL26="No",0,IF('Data Entry'!DL26="N/A","",2)))</f>
        <v>2</v>
      </c>
      <c r="DM26" s="121">
        <f>IF('Data Entry'!DM26="Yes",1,IF('Data Entry'!DM26="No",0,IF('Data Entry'!DM26="N/A","",2)))</f>
        <v>2</v>
      </c>
      <c r="DN26" s="121">
        <f>IF('Data Entry'!DN26="Yes",1,IF('Data Entry'!DN26="No",0,IF('Data Entry'!DN26="N/A","",2)))</f>
        <v>2</v>
      </c>
      <c r="DO26" s="121">
        <f>IF('Data Entry'!DO26="Yes",1,IF('Data Entry'!DO26="No",0,IF('Data Entry'!DO26="N/A","",2)))</f>
        <v>2</v>
      </c>
      <c r="DP26" s="121">
        <f>IF('Data Entry'!DP26="Yes",1,IF('Data Entry'!DP26="No",0,IF('Data Entry'!DP26="N/A","",2)))</f>
        <v>2</v>
      </c>
      <c r="DQ26" s="121">
        <f>IF('Data Entry'!DQ26="Yes",1,IF('Data Entry'!DQ26="No",0,IF('Data Entry'!DQ26="N/A","",2)))</f>
        <v>2</v>
      </c>
      <c r="DR26" s="121">
        <f>IF('Data Entry'!DR26="Yes",1,IF('Data Entry'!DR26="No",0,IF('Data Entry'!DR26="N/A","",2)))</f>
        <v>2</v>
      </c>
      <c r="DS26" s="121">
        <f>IF('Data Entry'!DS26="Yes",1,IF('Data Entry'!DS26="No",0,IF('Data Entry'!DS26="N/A","",2)))</f>
        <v>2</v>
      </c>
      <c r="DT26" s="121">
        <f>IF('Data Entry'!DT26="Yes",1,IF('Data Entry'!DT26="No",0,IF('Data Entry'!DT26="N/A","",2)))</f>
        <v>2</v>
      </c>
    </row>
    <row r="27" spans="1:126" ht="16" customHeight="1">
      <c r="A27" s="120" t="s">
        <v>4</v>
      </c>
      <c r="E27" s="121">
        <f>IF('Data Entry'!E27="Yes",1,IF('Data Entry'!E27="No",0,IF('Data Entry'!E27="N/A","",2)))</f>
        <v>2</v>
      </c>
      <c r="F27" s="121">
        <f>IF('Data Entry'!F27="Yes",1,IF('Data Entry'!F27="No",0,IF('Data Entry'!F27="N/A","",2)))</f>
        <v>2</v>
      </c>
      <c r="G27" s="121">
        <f>IF('Data Entry'!G27="Yes",1,IF('Data Entry'!G27="No",0,IF('Data Entry'!G27="N/A","",2)))</f>
        <v>2</v>
      </c>
      <c r="H27" s="121">
        <f>IF('Data Entry'!H27="Yes",1,IF('Data Entry'!H27="No",0,IF('Data Entry'!H27="N/A","",2)))</f>
        <v>2</v>
      </c>
      <c r="I27" s="121">
        <f>IF('Data Entry'!I27="Yes",1,IF('Data Entry'!I27="No",0,IF('Data Entry'!I27="N/A","",2)))</f>
        <v>2</v>
      </c>
      <c r="J27" s="121">
        <f>IF('Data Entry'!J27="Yes",1,IF('Data Entry'!J27="No",0,IF('Data Entry'!J27="N/A","",2)))</f>
        <v>2</v>
      </c>
      <c r="K27" s="121">
        <f>IF('Data Entry'!K27="Yes",1,IF('Data Entry'!K27="No",0,IF('Data Entry'!K27="N/A","",2)))</f>
        <v>2</v>
      </c>
      <c r="L27" s="121">
        <f>IF('Data Entry'!L27="Yes",1,IF('Data Entry'!L27="No",0,IF('Data Entry'!L27="N/A","",2)))</f>
        <v>2</v>
      </c>
      <c r="M27" s="121">
        <f>IF('Data Entry'!M27="Yes",1,IF('Data Entry'!M27="No",0,IF('Data Entry'!M27="N/A","",2)))</f>
        <v>2</v>
      </c>
      <c r="N27" s="121">
        <f>IF('Data Entry'!N27="Yes",1,IF('Data Entry'!N27="No",0,IF('Data Entry'!N27="N/A","",2)))</f>
        <v>2</v>
      </c>
      <c r="O27" s="121">
        <f>IF('Data Entry'!O27="Yes",1,IF('Data Entry'!O27="No",0,IF('Data Entry'!O27="N/A","",2)))</f>
        <v>2</v>
      </c>
      <c r="P27" s="121">
        <f>IF('Data Entry'!P27="Yes",1,IF('Data Entry'!P27="No",0,IF('Data Entry'!P27="N/A","",2)))</f>
        <v>2</v>
      </c>
      <c r="Q27" s="121">
        <f>IF('Data Entry'!Q27="Yes",1,IF('Data Entry'!Q27="No",0,IF('Data Entry'!Q27="N/A","",2)))</f>
        <v>2</v>
      </c>
      <c r="R27" s="121">
        <f>IF('Data Entry'!R27="Yes",1,IF('Data Entry'!R27="No",0,IF('Data Entry'!R27="N/A","",2)))</f>
        <v>2</v>
      </c>
      <c r="S27" s="121">
        <f>IF('Data Entry'!S27="Yes",1,IF('Data Entry'!S27="No",0,IF('Data Entry'!S27="N/A","",2)))</f>
        <v>2</v>
      </c>
      <c r="T27" s="121">
        <f>IF('Data Entry'!T27="Yes",1,IF('Data Entry'!T27="No",0,IF('Data Entry'!T27="N/A","",2)))</f>
        <v>2</v>
      </c>
      <c r="U27" s="121">
        <f>IF('Data Entry'!U27="Yes",1,IF('Data Entry'!U27="No",0,IF('Data Entry'!U27="N/A","",2)))</f>
        <v>2</v>
      </c>
      <c r="V27" s="121">
        <f>IF('Data Entry'!V27="Yes",1,IF('Data Entry'!V27="No",0,IF('Data Entry'!V27="N/A","",2)))</f>
        <v>2</v>
      </c>
      <c r="W27" s="121">
        <f>IF('Data Entry'!W27="Yes",1,IF('Data Entry'!W27="No",0,IF('Data Entry'!W27="N/A","",2)))</f>
        <v>2</v>
      </c>
      <c r="X27" s="121">
        <f>IF('Data Entry'!X27="Yes",1,IF('Data Entry'!X27="No",0,IF('Data Entry'!X27="N/A","",2)))</f>
        <v>2</v>
      </c>
      <c r="Y27" s="121">
        <f>IF('Data Entry'!Y27="Yes",1,IF('Data Entry'!Y27="No",0,IF('Data Entry'!Y27="N/A","",2)))</f>
        <v>2</v>
      </c>
      <c r="Z27" s="121">
        <f>IF('Data Entry'!Z27="Yes",1,IF('Data Entry'!Z27="No",0,IF('Data Entry'!Z27="N/A","",2)))</f>
        <v>2</v>
      </c>
      <c r="AA27" s="121">
        <f>IF('Data Entry'!AA27="Yes",1,IF('Data Entry'!AA27="No",0,IF('Data Entry'!AA27="N/A","",2)))</f>
        <v>2</v>
      </c>
      <c r="AB27" s="121">
        <f>IF('Data Entry'!AB27="Yes",1,IF('Data Entry'!AB27="No",0,IF('Data Entry'!AB27="N/A","",2)))</f>
        <v>2</v>
      </c>
      <c r="AC27" s="121">
        <f>IF('Data Entry'!AC27="Yes",1,IF('Data Entry'!AC27="No",0,IF('Data Entry'!AC27="N/A","",2)))</f>
        <v>2</v>
      </c>
      <c r="AD27" s="121">
        <f>IF('Data Entry'!AD27="Yes",1,IF('Data Entry'!AD27="No",0,IF('Data Entry'!AD27="N/A","",2)))</f>
        <v>2</v>
      </c>
      <c r="AE27" s="121">
        <f>IF('Data Entry'!AE27="Yes",1,IF('Data Entry'!AE27="No",0,IF('Data Entry'!AE27="N/A","",2)))</f>
        <v>2</v>
      </c>
      <c r="AF27" s="121">
        <f>IF('Data Entry'!AF27="Yes",1,IF('Data Entry'!AF27="No",0,IF('Data Entry'!AF27="N/A","",2)))</f>
        <v>2</v>
      </c>
      <c r="AG27" s="121">
        <f>IF('Data Entry'!AG27="Yes",1,IF('Data Entry'!AG27="No",0,IF('Data Entry'!AG27="N/A","",2)))</f>
        <v>2</v>
      </c>
      <c r="AH27" s="121">
        <f>IF('Data Entry'!AH27="Yes",1,IF('Data Entry'!AH27="No",0,IF('Data Entry'!AH27="N/A","",2)))</f>
        <v>2</v>
      </c>
      <c r="AI27" s="121">
        <f>IF('Data Entry'!AI27="Yes",1,IF('Data Entry'!AI27="No",0,IF('Data Entry'!AI27="N/A","",2)))</f>
        <v>2</v>
      </c>
      <c r="AJ27" s="121">
        <f>IF('Data Entry'!AJ27="Yes",1,IF('Data Entry'!AJ27="No",0,IF('Data Entry'!AJ27="N/A","",2)))</f>
        <v>2</v>
      </c>
      <c r="AK27" s="121">
        <f>IF('Data Entry'!AK27="Yes",1,IF('Data Entry'!AK27="No",0,IF('Data Entry'!AK27="N/A","",2)))</f>
        <v>2</v>
      </c>
      <c r="AL27" s="121">
        <f>IF('Data Entry'!AL27="Yes",1,IF('Data Entry'!AL27="No",0,IF('Data Entry'!AL27="N/A","",2)))</f>
        <v>2</v>
      </c>
      <c r="AM27" s="121">
        <f>IF('Data Entry'!AM27="Yes",1,IF('Data Entry'!AM27="No",0,IF('Data Entry'!AM27="N/A","",2)))</f>
        <v>2</v>
      </c>
      <c r="AN27" s="121">
        <f>IF('Data Entry'!AN27="Yes",1,IF('Data Entry'!AN27="No",0,IF('Data Entry'!AN27="N/A","",2)))</f>
        <v>2</v>
      </c>
      <c r="AO27" s="121">
        <f>IF('Data Entry'!AO27="Yes",1,IF('Data Entry'!AO27="No",0,IF('Data Entry'!AO27="N/A","",2)))</f>
        <v>2</v>
      </c>
      <c r="AP27" s="121">
        <f>IF('Data Entry'!AP27="Yes",1,IF('Data Entry'!AP27="No",0,IF('Data Entry'!AP27="N/A","",2)))</f>
        <v>2</v>
      </c>
      <c r="AQ27" s="121">
        <f>IF('Data Entry'!AQ27="Yes",1,IF('Data Entry'!AQ27="No",0,IF('Data Entry'!AQ27="N/A","",2)))</f>
        <v>2</v>
      </c>
      <c r="AR27" s="121">
        <f>IF('Data Entry'!AR27="Yes",1,IF('Data Entry'!AR27="No",0,IF('Data Entry'!AR27="N/A","",2)))</f>
        <v>2</v>
      </c>
      <c r="AS27" s="121">
        <f>IF('Data Entry'!AS27="Yes",1,IF('Data Entry'!AS27="No",0,IF('Data Entry'!AS27="N/A","",2)))</f>
        <v>2</v>
      </c>
      <c r="AT27" s="121">
        <f>IF('Data Entry'!AT27="Yes",1,IF('Data Entry'!AT27="No",0,IF('Data Entry'!AT27="N/A","",2)))</f>
        <v>2</v>
      </c>
      <c r="AU27" s="121">
        <f>IF('Data Entry'!AU27="Yes",1,IF('Data Entry'!AU27="No",0,IF('Data Entry'!AU27="N/A","",2)))</f>
        <v>2</v>
      </c>
      <c r="AV27" s="121">
        <f>IF('Data Entry'!AV27="Yes",1,IF('Data Entry'!AV27="No",0,IF('Data Entry'!AV27="N/A","",2)))</f>
        <v>2</v>
      </c>
      <c r="AW27" s="121">
        <f>IF('Data Entry'!AW27="Yes",1,IF('Data Entry'!AW27="No",0,IF('Data Entry'!AW27="N/A","",2)))</f>
        <v>2</v>
      </c>
      <c r="AX27" s="121">
        <f>IF('Data Entry'!AX27="Yes",1,IF('Data Entry'!AX27="No",0,IF('Data Entry'!AX27="N/A","",2)))</f>
        <v>2</v>
      </c>
      <c r="AY27" s="121">
        <f>IF('Data Entry'!AY27="Yes",1,IF('Data Entry'!AY27="No",0,IF('Data Entry'!AY27="N/A","",2)))</f>
        <v>2</v>
      </c>
      <c r="AZ27" s="121">
        <f>IF('Data Entry'!AZ27="Yes",1,IF('Data Entry'!AZ27="No",0,IF('Data Entry'!AZ27="N/A","",2)))</f>
        <v>2</v>
      </c>
      <c r="BA27" s="121">
        <f>IF('Data Entry'!BA27="Yes",1,IF('Data Entry'!BA27="No",0,IF('Data Entry'!BA27="N/A","",2)))</f>
        <v>2</v>
      </c>
      <c r="BB27" s="121">
        <f>IF('Data Entry'!BB27="Yes",1,IF('Data Entry'!BB27="No",0,IF('Data Entry'!BB27="N/A","",2)))</f>
        <v>2</v>
      </c>
      <c r="BC27" s="121">
        <f>IF('Data Entry'!BC27="Yes",1,IF('Data Entry'!BC27="No",0,IF('Data Entry'!BC27="N/A","",2)))</f>
        <v>2</v>
      </c>
      <c r="BD27" s="121">
        <f>IF('Data Entry'!BD27="Yes",1,IF('Data Entry'!BD27="No",0,IF('Data Entry'!BD27="N/A","",2)))</f>
        <v>2</v>
      </c>
      <c r="BE27" s="121">
        <f>IF('Data Entry'!BE27="Yes",1,IF('Data Entry'!BE27="No",0,IF('Data Entry'!BE27="N/A","",2)))</f>
        <v>2</v>
      </c>
      <c r="BF27" s="121">
        <f>IF('Data Entry'!BF27="Yes",1,IF('Data Entry'!BF27="No",0,IF('Data Entry'!BF27="N/A","",2)))</f>
        <v>2</v>
      </c>
      <c r="BG27" s="121">
        <f>IF('Data Entry'!BG27="Yes",1,IF('Data Entry'!BG27="No",0,IF('Data Entry'!BG27="N/A","",2)))</f>
        <v>2</v>
      </c>
      <c r="BH27" s="121">
        <f>IF('Data Entry'!BH27="Yes",1,IF('Data Entry'!BH27="No",0,IF('Data Entry'!BH27="N/A","",2)))</f>
        <v>2</v>
      </c>
      <c r="BI27" s="121">
        <f>IF('Data Entry'!BI27="Yes",1,IF('Data Entry'!BI27="No",0,IF('Data Entry'!BI27="N/A","",2)))</f>
        <v>2</v>
      </c>
      <c r="BJ27" s="121">
        <f>IF('Data Entry'!BJ27="Yes",1,IF('Data Entry'!BJ27="No",0,IF('Data Entry'!BJ27="N/A","",2)))</f>
        <v>2</v>
      </c>
      <c r="BK27" s="121">
        <f>IF('Data Entry'!BK27="Yes",1,IF('Data Entry'!BK27="No",0,IF('Data Entry'!BK27="N/A","",2)))</f>
        <v>2</v>
      </c>
      <c r="BL27" s="121">
        <f>IF('Data Entry'!BL27="Yes",1,IF('Data Entry'!BL27="No",0,IF('Data Entry'!BL27="N/A","",2)))</f>
        <v>2</v>
      </c>
      <c r="BM27" s="121">
        <f>IF('Data Entry'!BM27="Yes",1,IF('Data Entry'!BM27="No",0,IF('Data Entry'!BM27="N/A","",2)))</f>
        <v>2</v>
      </c>
      <c r="BN27" s="121">
        <f>IF('Data Entry'!BN27="Yes",1,IF('Data Entry'!BN27="No",0,IF('Data Entry'!BN27="N/A","",2)))</f>
        <v>2</v>
      </c>
      <c r="BO27" s="121">
        <f>IF('Data Entry'!BO27="Yes",1,IF('Data Entry'!BO27="No",0,IF('Data Entry'!BO27="N/A","",2)))</f>
        <v>2</v>
      </c>
      <c r="BP27" s="121">
        <f>IF('Data Entry'!BP27="Yes",1,IF('Data Entry'!BP27="No",0,IF('Data Entry'!BP27="N/A","",2)))</f>
        <v>2</v>
      </c>
      <c r="BQ27" s="121">
        <f>IF('Data Entry'!BQ27="Yes",1,IF('Data Entry'!BQ27="No",0,IF('Data Entry'!BQ27="N/A","",2)))</f>
        <v>2</v>
      </c>
      <c r="BR27" s="121">
        <f>IF('Data Entry'!BR27="Yes",1,IF('Data Entry'!BR27="No",0,IF('Data Entry'!BR27="N/A","",2)))</f>
        <v>2</v>
      </c>
      <c r="BS27" s="121">
        <f>IF('Data Entry'!BS27="Yes",1,IF('Data Entry'!BS27="No",0,IF('Data Entry'!BS27="N/A","",2)))</f>
        <v>2</v>
      </c>
      <c r="BT27" s="121">
        <f>IF('Data Entry'!BT27="Yes",1,IF('Data Entry'!BT27="No",0,IF('Data Entry'!BT27="N/A","",2)))</f>
        <v>2</v>
      </c>
      <c r="BU27" s="121">
        <f>IF('Data Entry'!BU27="Yes",1,IF('Data Entry'!BU27="No",0,IF('Data Entry'!BU27="N/A","",2)))</f>
        <v>2</v>
      </c>
      <c r="BV27" s="121">
        <f>IF('Data Entry'!BV27="Yes",1,IF('Data Entry'!BV27="No",0,IF('Data Entry'!BV27="N/A","",2)))</f>
        <v>2</v>
      </c>
      <c r="BW27" s="121">
        <f>IF('Data Entry'!BW27="Yes",1,IF('Data Entry'!BW27="No",0,IF('Data Entry'!BW27="N/A","",2)))</f>
        <v>2</v>
      </c>
      <c r="BX27" s="121">
        <f>IF('Data Entry'!BX27="Yes",1,IF('Data Entry'!BX27="No",0,IF('Data Entry'!BX27="N/A","",2)))</f>
        <v>2</v>
      </c>
      <c r="BY27" s="121">
        <f>IF('Data Entry'!BY27="Yes",1,IF('Data Entry'!BY27="No",0,IF('Data Entry'!BY27="N/A","",2)))</f>
        <v>2</v>
      </c>
      <c r="BZ27" s="121">
        <f>IF('Data Entry'!BZ27="Yes",1,IF('Data Entry'!BZ27="No",0,IF('Data Entry'!BZ27="N/A","",2)))</f>
        <v>2</v>
      </c>
      <c r="CA27" s="121">
        <f>IF('Data Entry'!CA27="Yes",1,IF('Data Entry'!CA27="No",0,IF('Data Entry'!CA27="N/A","",2)))</f>
        <v>2</v>
      </c>
      <c r="CB27" s="121">
        <f>IF('Data Entry'!CB27="Yes",1,IF('Data Entry'!CB27="No",0,IF('Data Entry'!CB27="N/A","",2)))</f>
        <v>2</v>
      </c>
      <c r="CC27" s="121">
        <f>IF('Data Entry'!CC27="Yes",1,IF('Data Entry'!CC27="No",0,IF('Data Entry'!CC27="N/A","",2)))</f>
        <v>2</v>
      </c>
      <c r="CD27" s="121">
        <f>IF('Data Entry'!CD27="Yes",1,IF('Data Entry'!CD27="No",0,IF('Data Entry'!CD27="N/A","",2)))</f>
        <v>2</v>
      </c>
      <c r="CE27" s="121">
        <f>IF('Data Entry'!CE27="Yes",1,IF('Data Entry'!CE27="No",0,IF('Data Entry'!CE27="N/A","",2)))</f>
        <v>2</v>
      </c>
      <c r="CF27" s="121">
        <f>IF('Data Entry'!CF27="Yes",1,IF('Data Entry'!CF27="No",0,IF('Data Entry'!CF27="N/A","",2)))</f>
        <v>2</v>
      </c>
      <c r="CG27" s="121">
        <f>IF('Data Entry'!CG27="Yes",1,IF('Data Entry'!CG27="No",0,IF('Data Entry'!CG27="N/A","",2)))</f>
        <v>2</v>
      </c>
      <c r="CH27" s="121">
        <f>IF('Data Entry'!CH27="Yes",1,IF('Data Entry'!CH27="No",0,IF('Data Entry'!CH27="N/A","",2)))</f>
        <v>2</v>
      </c>
      <c r="CI27" s="121">
        <f>IF('Data Entry'!CI27="Yes",1,IF('Data Entry'!CI27="No",0,IF('Data Entry'!CI27="N/A","",2)))</f>
        <v>2</v>
      </c>
      <c r="CJ27" s="121">
        <f>IF('Data Entry'!CJ27="Yes",1,IF('Data Entry'!CJ27="No",0,IF('Data Entry'!CJ27="N/A","",2)))</f>
        <v>2</v>
      </c>
      <c r="CK27" s="121">
        <f>IF('Data Entry'!CK27="Yes",1,IF('Data Entry'!CK27="No",0,IF('Data Entry'!CK27="N/A","",2)))</f>
        <v>2</v>
      </c>
      <c r="CL27" s="121">
        <f>IF('Data Entry'!CL27="Yes",1,IF('Data Entry'!CL27="No",0,IF('Data Entry'!CL27="N/A","",2)))</f>
        <v>2</v>
      </c>
      <c r="CM27" s="121">
        <f>IF('Data Entry'!CM27="Yes",1,IF('Data Entry'!CM27="No",0,IF('Data Entry'!CM27="N/A","",2)))</f>
        <v>2</v>
      </c>
      <c r="CN27" s="121">
        <f>IF('Data Entry'!CN27="Yes",1,IF('Data Entry'!CN27="No",0,IF('Data Entry'!CN27="N/A","",2)))</f>
        <v>2</v>
      </c>
      <c r="CO27" s="121">
        <f>IF('Data Entry'!CO27="Yes",1,IF('Data Entry'!CO27="No",0,IF('Data Entry'!CO27="N/A","",2)))</f>
        <v>2</v>
      </c>
      <c r="CP27" s="121">
        <f>IF('Data Entry'!CP27="Yes",1,IF('Data Entry'!CP27="No",0,IF('Data Entry'!CP27="N/A","",2)))</f>
        <v>2</v>
      </c>
      <c r="CQ27" s="121">
        <f>IF('Data Entry'!CQ27="Yes",1,IF('Data Entry'!CQ27="No",0,IF('Data Entry'!CQ27="N/A","",2)))</f>
        <v>2</v>
      </c>
      <c r="CR27" s="121">
        <f>IF('Data Entry'!CR27="Yes",1,IF('Data Entry'!CR27="No",0,IF('Data Entry'!CR27="N/A","",2)))</f>
        <v>2</v>
      </c>
      <c r="CS27" s="121">
        <f>IF('Data Entry'!CS27="Yes",1,IF('Data Entry'!CS27="No",0,IF('Data Entry'!CS27="N/A","",2)))</f>
        <v>2</v>
      </c>
      <c r="CT27" s="121">
        <f>IF('Data Entry'!CT27="Yes",1,IF('Data Entry'!CT27="No",0,IF('Data Entry'!CT27="N/A","",2)))</f>
        <v>2</v>
      </c>
      <c r="CU27" s="121">
        <f>IF('Data Entry'!CU27="Yes",1,IF('Data Entry'!CU27="No",0,IF('Data Entry'!CU27="N/A","",2)))</f>
        <v>2</v>
      </c>
      <c r="CV27" s="121">
        <f>IF('Data Entry'!CV27="Yes",1,IF('Data Entry'!CV27="No",0,IF('Data Entry'!CV27="N/A","",2)))</f>
        <v>2</v>
      </c>
      <c r="CW27" s="121">
        <f>IF('Data Entry'!CW27="Yes",1,IF('Data Entry'!CW27="No",0,IF('Data Entry'!CW27="N/A","",2)))</f>
        <v>2</v>
      </c>
      <c r="CX27" s="121">
        <f>IF('Data Entry'!CX27="Yes",1,IF('Data Entry'!CX27="No",0,IF('Data Entry'!CX27="N/A","",2)))</f>
        <v>2</v>
      </c>
      <c r="CY27" s="121">
        <f>IF('Data Entry'!CY27="Yes",1,IF('Data Entry'!CY27="No",0,IF('Data Entry'!CY27="N/A","",2)))</f>
        <v>2</v>
      </c>
      <c r="CZ27" s="121">
        <f>IF('Data Entry'!CZ27="Yes",1,IF('Data Entry'!CZ27="No",0,IF('Data Entry'!CZ27="N/A","",2)))</f>
        <v>2</v>
      </c>
      <c r="DA27" s="121">
        <f>IF('Data Entry'!DA27="Yes",1,IF('Data Entry'!DA27="No",0,IF('Data Entry'!DA27="N/A","",2)))</f>
        <v>2</v>
      </c>
      <c r="DB27" s="121">
        <f>IF('Data Entry'!DB27="Yes",1,IF('Data Entry'!DB27="No",0,IF('Data Entry'!DB27="N/A","",2)))</f>
        <v>2</v>
      </c>
      <c r="DC27" s="121">
        <f>IF('Data Entry'!DC27="Yes",1,IF('Data Entry'!DC27="No",0,IF('Data Entry'!DC27="N/A","",2)))</f>
        <v>2</v>
      </c>
      <c r="DD27" s="121">
        <f>IF('Data Entry'!DD27="Yes",1,IF('Data Entry'!DD27="No",0,IF('Data Entry'!DD27="N/A","",2)))</f>
        <v>2</v>
      </c>
      <c r="DE27" s="121">
        <f>IF('Data Entry'!DE27="Yes",1,IF('Data Entry'!DE27="No",0,IF('Data Entry'!DE27="N/A","",2)))</f>
        <v>2</v>
      </c>
      <c r="DF27" s="121">
        <f>IF('Data Entry'!DF27="Yes",1,IF('Data Entry'!DF27="No",0,IF('Data Entry'!DF27="N/A","",2)))</f>
        <v>2</v>
      </c>
      <c r="DG27" s="121">
        <f>IF('Data Entry'!DG27="Yes",1,IF('Data Entry'!DG27="No",0,IF('Data Entry'!DG27="N/A","",2)))</f>
        <v>2</v>
      </c>
      <c r="DH27" s="121">
        <f>IF('Data Entry'!DH27="Yes",1,IF('Data Entry'!DH27="No",0,IF('Data Entry'!DH27="N/A","",2)))</f>
        <v>2</v>
      </c>
      <c r="DI27" s="121">
        <f>IF('Data Entry'!DI27="Yes",1,IF('Data Entry'!DI27="No",0,IF('Data Entry'!DI27="N/A","",2)))</f>
        <v>2</v>
      </c>
      <c r="DJ27" s="121">
        <f>IF('Data Entry'!DJ27="Yes",1,IF('Data Entry'!DJ27="No",0,IF('Data Entry'!DJ27="N/A","",2)))</f>
        <v>2</v>
      </c>
      <c r="DK27" s="121">
        <f>IF('Data Entry'!DK27="Yes",1,IF('Data Entry'!DK27="No",0,IF('Data Entry'!DK27="N/A","",2)))</f>
        <v>2</v>
      </c>
      <c r="DL27" s="121">
        <f>IF('Data Entry'!DL27="Yes",1,IF('Data Entry'!DL27="No",0,IF('Data Entry'!DL27="N/A","",2)))</f>
        <v>2</v>
      </c>
      <c r="DM27" s="121">
        <f>IF('Data Entry'!DM27="Yes",1,IF('Data Entry'!DM27="No",0,IF('Data Entry'!DM27="N/A","",2)))</f>
        <v>2</v>
      </c>
      <c r="DN27" s="121">
        <f>IF('Data Entry'!DN27="Yes",1,IF('Data Entry'!DN27="No",0,IF('Data Entry'!DN27="N/A","",2)))</f>
        <v>2</v>
      </c>
      <c r="DO27" s="121">
        <f>IF('Data Entry'!DO27="Yes",1,IF('Data Entry'!DO27="No",0,IF('Data Entry'!DO27="N/A","",2)))</f>
        <v>2</v>
      </c>
      <c r="DP27" s="121">
        <f>IF('Data Entry'!DP27="Yes",1,IF('Data Entry'!DP27="No",0,IF('Data Entry'!DP27="N/A","",2)))</f>
        <v>2</v>
      </c>
      <c r="DQ27" s="121">
        <f>IF('Data Entry'!DQ27="Yes",1,IF('Data Entry'!DQ27="No",0,IF('Data Entry'!DQ27="N/A","",2)))</f>
        <v>2</v>
      </c>
      <c r="DR27" s="121">
        <f>IF('Data Entry'!DR27="Yes",1,IF('Data Entry'!DR27="No",0,IF('Data Entry'!DR27="N/A","",2)))</f>
        <v>2</v>
      </c>
      <c r="DS27" s="121">
        <f>IF('Data Entry'!DS27="Yes",1,IF('Data Entry'!DS27="No",0,IF('Data Entry'!DS27="N/A","",2)))</f>
        <v>2</v>
      </c>
      <c r="DT27" s="121">
        <f>IF('Data Entry'!DT27="Yes",1,IF('Data Entry'!DT27="No",0,IF('Data Entry'!DT27="N/A","",2)))</f>
        <v>2</v>
      </c>
    </row>
    <row r="28" spans="1:126" ht="16" customHeight="1">
      <c r="A28" s="120" t="s">
        <v>5</v>
      </c>
      <c r="D28" s="121"/>
      <c r="E28" s="121">
        <f>IF('Data Entry'!E28="Yes",1,IF('Data Entry'!E28="No",0,IF('Data Entry'!E28="N/A","",2)))</f>
        <v>2</v>
      </c>
      <c r="F28" s="121">
        <f>IF('Data Entry'!F28="Yes",1,IF('Data Entry'!F28="No",0,IF('Data Entry'!F28="N/A","",2)))</f>
        <v>2</v>
      </c>
      <c r="G28" s="121">
        <f>IF('Data Entry'!G28="Yes",1,IF('Data Entry'!G28="No",0,IF('Data Entry'!G28="N/A","",2)))</f>
        <v>2</v>
      </c>
      <c r="H28" s="121">
        <f>IF('Data Entry'!H28="Yes",1,IF('Data Entry'!H28="No",0,IF('Data Entry'!H28="N/A","",2)))</f>
        <v>2</v>
      </c>
      <c r="I28" s="121">
        <f>IF('Data Entry'!I28="Yes",1,IF('Data Entry'!I28="No",0,IF('Data Entry'!I28="N/A","",2)))</f>
        <v>2</v>
      </c>
      <c r="J28" s="121">
        <f>IF('Data Entry'!J28="Yes",1,IF('Data Entry'!J28="No",0,IF('Data Entry'!J28="N/A","",2)))</f>
        <v>2</v>
      </c>
      <c r="K28" s="121">
        <f>IF('Data Entry'!K28="Yes",1,IF('Data Entry'!K28="No",0,IF('Data Entry'!K28="N/A","",2)))</f>
        <v>2</v>
      </c>
      <c r="L28" s="121">
        <f>IF('Data Entry'!L28="Yes",1,IF('Data Entry'!L28="No",0,IF('Data Entry'!L28="N/A","",2)))</f>
        <v>2</v>
      </c>
      <c r="M28" s="121">
        <f>IF('Data Entry'!M28="Yes",1,IF('Data Entry'!M28="No",0,IF('Data Entry'!M28="N/A","",2)))</f>
        <v>2</v>
      </c>
      <c r="N28" s="121">
        <f>IF('Data Entry'!N28="Yes",1,IF('Data Entry'!N28="No",0,IF('Data Entry'!N28="N/A","",2)))</f>
        <v>2</v>
      </c>
      <c r="O28" s="121">
        <f>IF('Data Entry'!O28="Yes",1,IF('Data Entry'!O28="No",0,IF('Data Entry'!O28="N/A","",2)))</f>
        <v>2</v>
      </c>
      <c r="P28" s="121">
        <f>IF('Data Entry'!P28="Yes",1,IF('Data Entry'!P28="No",0,IF('Data Entry'!P28="N/A","",2)))</f>
        <v>2</v>
      </c>
      <c r="Q28" s="121">
        <f>IF('Data Entry'!Q28="Yes",1,IF('Data Entry'!Q28="No",0,IF('Data Entry'!Q28="N/A","",2)))</f>
        <v>2</v>
      </c>
      <c r="R28" s="121">
        <f>IF('Data Entry'!R28="Yes",1,IF('Data Entry'!R28="No",0,IF('Data Entry'!R28="N/A","",2)))</f>
        <v>2</v>
      </c>
      <c r="S28" s="121">
        <f>IF('Data Entry'!S28="Yes",1,IF('Data Entry'!S28="No",0,IF('Data Entry'!S28="N/A","",2)))</f>
        <v>2</v>
      </c>
      <c r="T28" s="121">
        <f>IF('Data Entry'!T28="Yes",1,IF('Data Entry'!T28="No",0,IF('Data Entry'!T28="N/A","",2)))</f>
        <v>2</v>
      </c>
      <c r="U28" s="121">
        <f>IF('Data Entry'!U28="Yes",1,IF('Data Entry'!U28="No",0,IF('Data Entry'!U28="N/A","",2)))</f>
        <v>2</v>
      </c>
      <c r="V28" s="121">
        <f>IF('Data Entry'!V28="Yes",1,IF('Data Entry'!V28="No",0,IF('Data Entry'!V28="N/A","",2)))</f>
        <v>2</v>
      </c>
      <c r="W28" s="121">
        <f>IF('Data Entry'!W28="Yes",1,IF('Data Entry'!W28="No",0,IF('Data Entry'!W28="N/A","",2)))</f>
        <v>2</v>
      </c>
      <c r="X28" s="121">
        <f>IF('Data Entry'!X28="Yes",1,IF('Data Entry'!X28="No",0,IF('Data Entry'!X28="N/A","",2)))</f>
        <v>2</v>
      </c>
      <c r="Y28" s="121">
        <f>IF('Data Entry'!Y28="Yes",1,IF('Data Entry'!Y28="No",0,IF('Data Entry'!Y28="N/A","",2)))</f>
        <v>2</v>
      </c>
      <c r="Z28" s="121">
        <f>IF('Data Entry'!Z28="Yes",1,IF('Data Entry'!Z28="No",0,IF('Data Entry'!Z28="N/A","",2)))</f>
        <v>2</v>
      </c>
      <c r="AA28" s="121">
        <f>IF('Data Entry'!AA28="Yes",1,IF('Data Entry'!AA28="No",0,IF('Data Entry'!AA28="N/A","",2)))</f>
        <v>2</v>
      </c>
      <c r="AB28" s="121">
        <f>IF('Data Entry'!AB28="Yes",1,IF('Data Entry'!AB28="No",0,IF('Data Entry'!AB28="N/A","",2)))</f>
        <v>2</v>
      </c>
      <c r="AC28" s="121">
        <f>IF('Data Entry'!AC28="Yes",1,IF('Data Entry'!AC28="No",0,IF('Data Entry'!AC28="N/A","",2)))</f>
        <v>2</v>
      </c>
      <c r="AD28" s="121">
        <f>IF('Data Entry'!AD28="Yes",1,IF('Data Entry'!AD28="No",0,IF('Data Entry'!AD28="N/A","",2)))</f>
        <v>2</v>
      </c>
      <c r="AE28" s="121">
        <f>IF('Data Entry'!AE28="Yes",1,IF('Data Entry'!AE28="No",0,IF('Data Entry'!AE28="N/A","",2)))</f>
        <v>2</v>
      </c>
      <c r="AF28" s="121">
        <f>IF('Data Entry'!AF28="Yes",1,IF('Data Entry'!AF28="No",0,IF('Data Entry'!AF28="N/A","",2)))</f>
        <v>2</v>
      </c>
      <c r="AG28" s="121">
        <f>IF('Data Entry'!AG28="Yes",1,IF('Data Entry'!AG28="No",0,IF('Data Entry'!AG28="N/A","",2)))</f>
        <v>2</v>
      </c>
      <c r="AH28" s="121">
        <f>IF('Data Entry'!AH28="Yes",1,IF('Data Entry'!AH28="No",0,IF('Data Entry'!AH28="N/A","",2)))</f>
        <v>2</v>
      </c>
      <c r="AI28" s="121">
        <f>IF('Data Entry'!AI28="Yes",1,IF('Data Entry'!AI28="No",0,IF('Data Entry'!AI28="N/A","",2)))</f>
        <v>2</v>
      </c>
      <c r="AJ28" s="121">
        <f>IF('Data Entry'!AJ28="Yes",1,IF('Data Entry'!AJ28="No",0,IF('Data Entry'!AJ28="N/A","",2)))</f>
        <v>2</v>
      </c>
      <c r="AK28" s="121">
        <f>IF('Data Entry'!AK28="Yes",1,IF('Data Entry'!AK28="No",0,IF('Data Entry'!AK28="N/A","",2)))</f>
        <v>2</v>
      </c>
      <c r="AL28" s="121">
        <f>IF('Data Entry'!AL28="Yes",1,IF('Data Entry'!AL28="No",0,IF('Data Entry'!AL28="N/A","",2)))</f>
        <v>2</v>
      </c>
      <c r="AM28" s="121">
        <f>IF('Data Entry'!AM28="Yes",1,IF('Data Entry'!AM28="No",0,IF('Data Entry'!AM28="N/A","",2)))</f>
        <v>2</v>
      </c>
      <c r="AN28" s="121">
        <f>IF('Data Entry'!AN28="Yes",1,IF('Data Entry'!AN28="No",0,IF('Data Entry'!AN28="N/A","",2)))</f>
        <v>2</v>
      </c>
      <c r="AO28" s="121">
        <f>IF('Data Entry'!AO28="Yes",1,IF('Data Entry'!AO28="No",0,IF('Data Entry'!AO28="N/A","",2)))</f>
        <v>2</v>
      </c>
      <c r="AP28" s="121">
        <f>IF('Data Entry'!AP28="Yes",1,IF('Data Entry'!AP28="No",0,IF('Data Entry'!AP28="N/A","",2)))</f>
        <v>2</v>
      </c>
      <c r="AQ28" s="121">
        <f>IF('Data Entry'!AQ28="Yes",1,IF('Data Entry'!AQ28="No",0,IF('Data Entry'!AQ28="N/A","",2)))</f>
        <v>2</v>
      </c>
      <c r="AR28" s="121">
        <f>IF('Data Entry'!AR28="Yes",1,IF('Data Entry'!AR28="No",0,IF('Data Entry'!AR28="N/A","",2)))</f>
        <v>2</v>
      </c>
      <c r="AS28" s="121">
        <f>IF('Data Entry'!AS28="Yes",1,IF('Data Entry'!AS28="No",0,IF('Data Entry'!AS28="N/A","",2)))</f>
        <v>2</v>
      </c>
      <c r="AT28" s="121">
        <f>IF('Data Entry'!AT28="Yes",1,IF('Data Entry'!AT28="No",0,IF('Data Entry'!AT28="N/A","",2)))</f>
        <v>2</v>
      </c>
      <c r="AU28" s="121">
        <f>IF('Data Entry'!AU28="Yes",1,IF('Data Entry'!AU28="No",0,IF('Data Entry'!AU28="N/A","",2)))</f>
        <v>2</v>
      </c>
      <c r="AV28" s="121">
        <f>IF('Data Entry'!AV28="Yes",1,IF('Data Entry'!AV28="No",0,IF('Data Entry'!AV28="N/A","",2)))</f>
        <v>2</v>
      </c>
      <c r="AW28" s="121">
        <f>IF('Data Entry'!AW28="Yes",1,IF('Data Entry'!AW28="No",0,IF('Data Entry'!AW28="N/A","",2)))</f>
        <v>2</v>
      </c>
      <c r="AX28" s="121">
        <f>IF('Data Entry'!AX28="Yes",1,IF('Data Entry'!AX28="No",0,IF('Data Entry'!AX28="N/A","",2)))</f>
        <v>2</v>
      </c>
      <c r="AY28" s="121">
        <f>IF('Data Entry'!AY28="Yes",1,IF('Data Entry'!AY28="No",0,IF('Data Entry'!AY28="N/A","",2)))</f>
        <v>2</v>
      </c>
      <c r="AZ28" s="121">
        <f>IF('Data Entry'!AZ28="Yes",1,IF('Data Entry'!AZ28="No",0,IF('Data Entry'!AZ28="N/A","",2)))</f>
        <v>2</v>
      </c>
      <c r="BA28" s="121">
        <f>IF('Data Entry'!BA28="Yes",1,IF('Data Entry'!BA28="No",0,IF('Data Entry'!BA28="N/A","",2)))</f>
        <v>2</v>
      </c>
      <c r="BB28" s="121">
        <f>IF('Data Entry'!BB28="Yes",1,IF('Data Entry'!BB28="No",0,IF('Data Entry'!BB28="N/A","",2)))</f>
        <v>2</v>
      </c>
      <c r="BC28" s="121">
        <f>IF('Data Entry'!BC28="Yes",1,IF('Data Entry'!BC28="No",0,IF('Data Entry'!BC28="N/A","",2)))</f>
        <v>2</v>
      </c>
      <c r="BD28" s="121">
        <f>IF('Data Entry'!BD28="Yes",1,IF('Data Entry'!BD28="No",0,IF('Data Entry'!BD28="N/A","",2)))</f>
        <v>2</v>
      </c>
      <c r="BE28" s="121">
        <f>IF('Data Entry'!BE28="Yes",1,IF('Data Entry'!BE28="No",0,IF('Data Entry'!BE28="N/A","",2)))</f>
        <v>2</v>
      </c>
      <c r="BF28" s="121">
        <f>IF('Data Entry'!BF28="Yes",1,IF('Data Entry'!BF28="No",0,IF('Data Entry'!BF28="N/A","",2)))</f>
        <v>2</v>
      </c>
      <c r="BG28" s="121">
        <f>IF('Data Entry'!BG28="Yes",1,IF('Data Entry'!BG28="No",0,IF('Data Entry'!BG28="N/A","",2)))</f>
        <v>2</v>
      </c>
      <c r="BH28" s="121">
        <f>IF('Data Entry'!BH28="Yes",1,IF('Data Entry'!BH28="No",0,IF('Data Entry'!BH28="N/A","",2)))</f>
        <v>2</v>
      </c>
      <c r="BI28" s="121">
        <f>IF('Data Entry'!BI28="Yes",1,IF('Data Entry'!BI28="No",0,IF('Data Entry'!BI28="N/A","",2)))</f>
        <v>2</v>
      </c>
      <c r="BJ28" s="121">
        <f>IF('Data Entry'!BJ28="Yes",1,IF('Data Entry'!BJ28="No",0,IF('Data Entry'!BJ28="N/A","",2)))</f>
        <v>2</v>
      </c>
      <c r="BK28" s="121">
        <f>IF('Data Entry'!BK28="Yes",1,IF('Data Entry'!BK28="No",0,IF('Data Entry'!BK28="N/A","",2)))</f>
        <v>2</v>
      </c>
      <c r="BL28" s="121">
        <f>IF('Data Entry'!BL28="Yes",1,IF('Data Entry'!BL28="No",0,IF('Data Entry'!BL28="N/A","",2)))</f>
        <v>2</v>
      </c>
      <c r="BM28" s="121">
        <f>IF('Data Entry'!BM28="Yes",1,IF('Data Entry'!BM28="No",0,IF('Data Entry'!BM28="N/A","",2)))</f>
        <v>2</v>
      </c>
      <c r="BN28" s="121">
        <f>IF('Data Entry'!BN28="Yes",1,IF('Data Entry'!BN28="No",0,IF('Data Entry'!BN28="N/A","",2)))</f>
        <v>2</v>
      </c>
      <c r="BO28" s="121">
        <f>IF('Data Entry'!BO28="Yes",1,IF('Data Entry'!BO28="No",0,IF('Data Entry'!BO28="N/A","",2)))</f>
        <v>2</v>
      </c>
      <c r="BP28" s="121">
        <f>IF('Data Entry'!BP28="Yes",1,IF('Data Entry'!BP28="No",0,IF('Data Entry'!BP28="N/A","",2)))</f>
        <v>2</v>
      </c>
      <c r="BQ28" s="121">
        <f>IF('Data Entry'!BQ28="Yes",1,IF('Data Entry'!BQ28="No",0,IF('Data Entry'!BQ28="N/A","",2)))</f>
        <v>2</v>
      </c>
      <c r="BR28" s="121">
        <f>IF('Data Entry'!BR28="Yes",1,IF('Data Entry'!BR28="No",0,IF('Data Entry'!BR28="N/A","",2)))</f>
        <v>2</v>
      </c>
      <c r="BS28" s="121">
        <f>IF('Data Entry'!BS28="Yes",1,IF('Data Entry'!BS28="No",0,IF('Data Entry'!BS28="N/A","",2)))</f>
        <v>2</v>
      </c>
      <c r="BT28" s="121">
        <f>IF('Data Entry'!BT28="Yes",1,IF('Data Entry'!BT28="No",0,IF('Data Entry'!BT28="N/A","",2)))</f>
        <v>2</v>
      </c>
      <c r="BU28" s="121">
        <f>IF('Data Entry'!BU28="Yes",1,IF('Data Entry'!BU28="No",0,IF('Data Entry'!BU28="N/A","",2)))</f>
        <v>2</v>
      </c>
      <c r="BV28" s="121">
        <f>IF('Data Entry'!BV28="Yes",1,IF('Data Entry'!BV28="No",0,IF('Data Entry'!BV28="N/A","",2)))</f>
        <v>2</v>
      </c>
      <c r="BW28" s="121">
        <f>IF('Data Entry'!BW28="Yes",1,IF('Data Entry'!BW28="No",0,IF('Data Entry'!BW28="N/A","",2)))</f>
        <v>2</v>
      </c>
      <c r="BX28" s="121">
        <f>IF('Data Entry'!BX28="Yes",1,IF('Data Entry'!BX28="No",0,IF('Data Entry'!BX28="N/A","",2)))</f>
        <v>2</v>
      </c>
      <c r="BY28" s="121">
        <f>IF('Data Entry'!BY28="Yes",1,IF('Data Entry'!BY28="No",0,IF('Data Entry'!BY28="N/A","",2)))</f>
        <v>2</v>
      </c>
      <c r="BZ28" s="121">
        <f>IF('Data Entry'!BZ28="Yes",1,IF('Data Entry'!BZ28="No",0,IF('Data Entry'!BZ28="N/A","",2)))</f>
        <v>2</v>
      </c>
      <c r="CA28" s="121">
        <f>IF('Data Entry'!CA28="Yes",1,IF('Data Entry'!CA28="No",0,IF('Data Entry'!CA28="N/A","",2)))</f>
        <v>2</v>
      </c>
      <c r="CB28" s="121">
        <f>IF('Data Entry'!CB28="Yes",1,IF('Data Entry'!CB28="No",0,IF('Data Entry'!CB28="N/A","",2)))</f>
        <v>2</v>
      </c>
      <c r="CC28" s="121">
        <f>IF('Data Entry'!CC28="Yes",1,IF('Data Entry'!CC28="No",0,IF('Data Entry'!CC28="N/A","",2)))</f>
        <v>2</v>
      </c>
      <c r="CD28" s="121">
        <f>IF('Data Entry'!CD28="Yes",1,IF('Data Entry'!CD28="No",0,IF('Data Entry'!CD28="N/A","",2)))</f>
        <v>2</v>
      </c>
      <c r="CE28" s="121">
        <f>IF('Data Entry'!CE28="Yes",1,IF('Data Entry'!CE28="No",0,IF('Data Entry'!CE28="N/A","",2)))</f>
        <v>2</v>
      </c>
      <c r="CF28" s="121">
        <f>IF('Data Entry'!CF28="Yes",1,IF('Data Entry'!CF28="No",0,IF('Data Entry'!CF28="N/A","",2)))</f>
        <v>2</v>
      </c>
      <c r="CG28" s="121">
        <f>IF('Data Entry'!CG28="Yes",1,IF('Data Entry'!CG28="No",0,IF('Data Entry'!CG28="N/A","",2)))</f>
        <v>2</v>
      </c>
      <c r="CH28" s="121">
        <f>IF('Data Entry'!CH28="Yes",1,IF('Data Entry'!CH28="No",0,IF('Data Entry'!CH28="N/A","",2)))</f>
        <v>2</v>
      </c>
      <c r="CI28" s="121">
        <f>IF('Data Entry'!CI28="Yes",1,IF('Data Entry'!CI28="No",0,IF('Data Entry'!CI28="N/A","",2)))</f>
        <v>2</v>
      </c>
      <c r="CJ28" s="121">
        <f>IF('Data Entry'!CJ28="Yes",1,IF('Data Entry'!CJ28="No",0,IF('Data Entry'!CJ28="N/A","",2)))</f>
        <v>2</v>
      </c>
      <c r="CK28" s="121">
        <f>IF('Data Entry'!CK28="Yes",1,IF('Data Entry'!CK28="No",0,IF('Data Entry'!CK28="N/A","",2)))</f>
        <v>2</v>
      </c>
      <c r="CL28" s="121">
        <f>IF('Data Entry'!CL28="Yes",1,IF('Data Entry'!CL28="No",0,IF('Data Entry'!CL28="N/A","",2)))</f>
        <v>2</v>
      </c>
      <c r="CM28" s="121">
        <f>IF('Data Entry'!CM28="Yes",1,IF('Data Entry'!CM28="No",0,IF('Data Entry'!CM28="N/A","",2)))</f>
        <v>2</v>
      </c>
      <c r="CN28" s="121">
        <f>IF('Data Entry'!CN28="Yes",1,IF('Data Entry'!CN28="No",0,IF('Data Entry'!CN28="N/A","",2)))</f>
        <v>2</v>
      </c>
      <c r="CO28" s="121">
        <f>IF('Data Entry'!CO28="Yes",1,IF('Data Entry'!CO28="No",0,IF('Data Entry'!CO28="N/A","",2)))</f>
        <v>2</v>
      </c>
      <c r="CP28" s="121">
        <f>IF('Data Entry'!CP28="Yes",1,IF('Data Entry'!CP28="No",0,IF('Data Entry'!CP28="N/A","",2)))</f>
        <v>2</v>
      </c>
      <c r="CQ28" s="121">
        <f>IF('Data Entry'!CQ28="Yes",1,IF('Data Entry'!CQ28="No",0,IF('Data Entry'!CQ28="N/A","",2)))</f>
        <v>2</v>
      </c>
      <c r="CR28" s="121">
        <f>IF('Data Entry'!CR28="Yes",1,IF('Data Entry'!CR28="No",0,IF('Data Entry'!CR28="N/A","",2)))</f>
        <v>2</v>
      </c>
      <c r="CS28" s="121">
        <f>IF('Data Entry'!CS28="Yes",1,IF('Data Entry'!CS28="No",0,IF('Data Entry'!CS28="N/A","",2)))</f>
        <v>2</v>
      </c>
      <c r="CT28" s="121">
        <f>IF('Data Entry'!CT28="Yes",1,IF('Data Entry'!CT28="No",0,IF('Data Entry'!CT28="N/A","",2)))</f>
        <v>2</v>
      </c>
      <c r="CU28" s="121">
        <f>IF('Data Entry'!CU28="Yes",1,IF('Data Entry'!CU28="No",0,IF('Data Entry'!CU28="N/A","",2)))</f>
        <v>2</v>
      </c>
      <c r="CV28" s="121">
        <f>IF('Data Entry'!CV28="Yes",1,IF('Data Entry'!CV28="No",0,IF('Data Entry'!CV28="N/A","",2)))</f>
        <v>2</v>
      </c>
      <c r="CW28" s="121">
        <f>IF('Data Entry'!CW28="Yes",1,IF('Data Entry'!CW28="No",0,IF('Data Entry'!CW28="N/A","",2)))</f>
        <v>2</v>
      </c>
      <c r="CX28" s="121">
        <f>IF('Data Entry'!CX28="Yes",1,IF('Data Entry'!CX28="No",0,IF('Data Entry'!CX28="N/A","",2)))</f>
        <v>2</v>
      </c>
      <c r="CY28" s="121">
        <f>IF('Data Entry'!CY28="Yes",1,IF('Data Entry'!CY28="No",0,IF('Data Entry'!CY28="N/A","",2)))</f>
        <v>2</v>
      </c>
      <c r="CZ28" s="121">
        <f>IF('Data Entry'!CZ28="Yes",1,IF('Data Entry'!CZ28="No",0,IF('Data Entry'!CZ28="N/A","",2)))</f>
        <v>2</v>
      </c>
      <c r="DA28" s="121">
        <f>IF('Data Entry'!DA28="Yes",1,IF('Data Entry'!DA28="No",0,IF('Data Entry'!DA28="N/A","",2)))</f>
        <v>2</v>
      </c>
      <c r="DB28" s="121">
        <f>IF('Data Entry'!DB28="Yes",1,IF('Data Entry'!DB28="No",0,IF('Data Entry'!DB28="N/A","",2)))</f>
        <v>2</v>
      </c>
      <c r="DC28" s="121">
        <f>IF('Data Entry'!DC28="Yes",1,IF('Data Entry'!DC28="No",0,IF('Data Entry'!DC28="N/A","",2)))</f>
        <v>2</v>
      </c>
      <c r="DD28" s="121">
        <f>IF('Data Entry'!DD28="Yes",1,IF('Data Entry'!DD28="No",0,IF('Data Entry'!DD28="N/A","",2)))</f>
        <v>2</v>
      </c>
      <c r="DE28" s="121">
        <f>IF('Data Entry'!DE28="Yes",1,IF('Data Entry'!DE28="No",0,IF('Data Entry'!DE28="N/A","",2)))</f>
        <v>2</v>
      </c>
      <c r="DF28" s="121">
        <f>IF('Data Entry'!DF28="Yes",1,IF('Data Entry'!DF28="No",0,IF('Data Entry'!DF28="N/A","",2)))</f>
        <v>2</v>
      </c>
      <c r="DG28" s="121">
        <f>IF('Data Entry'!DG28="Yes",1,IF('Data Entry'!DG28="No",0,IF('Data Entry'!DG28="N/A","",2)))</f>
        <v>2</v>
      </c>
      <c r="DH28" s="121">
        <f>IF('Data Entry'!DH28="Yes",1,IF('Data Entry'!DH28="No",0,IF('Data Entry'!DH28="N/A","",2)))</f>
        <v>2</v>
      </c>
      <c r="DI28" s="121">
        <f>IF('Data Entry'!DI28="Yes",1,IF('Data Entry'!DI28="No",0,IF('Data Entry'!DI28="N/A","",2)))</f>
        <v>2</v>
      </c>
      <c r="DJ28" s="121">
        <f>IF('Data Entry'!DJ28="Yes",1,IF('Data Entry'!DJ28="No",0,IF('Data Entry'!DJ28="N/A","",2)))</f>
        <v>2</v>
      </c>
      <c r="DK28" s="121">
        <f>IF('Data Entry'!DK28="Yes",1,IF('Data Entry'!DK28="No",0,IF('Data Entry'!DK28="N/A","",2)))</f>
        <v>2</v>
      </c>
      <c r="DL28" s="121">
        <f>IF('Data Entry'!DL28="Yes",1,IF('Data Entry'!DL28="No",0,IF('Data Entry'!DL28="N/A","",2)))</f>
        <v>2</v>
      </c>
      <c r="DM28" s="121">
        <f>IF('Data Entry'!DM28="Yes",1,IF('Data Entry'!DM28="No",0,IF('Data Entry'!DM28="N/A","",2)))</f>
        <v>2</v>
      </c>
      <c r="DN28" s="121">
        <f>IF('Data Entry'!DN28="Yes",1,IF('Data Entry'!DN28="No",0,IF('Data Entry'!DN28="N/A","",2)))</f>
        <v>2</v>
      </c>
      <c r="DO28" s="121">
        <f>IF('Data Entry'!DO28="Yes",1,IF('Data Entry'!DO28="No",0,IF('Data Entry'!DO28="N/A","",2)))</f>
        <v>2</v>
      </c>
      <c r="DP28" s="121">
        <f>IF('Data Entry'!DP28="Yes",1,IF('Data Entry'!DP28="No",0,IF('Data Entry'!DP28="N/A","",2)))</f>
        <v>2</v>
      </c>
      <c r="DQ28" s="121">
        <f>IF('Data Entry'!DQ28="Yes",1,IF('Data Entry'!DQ28="No",0,IF('Data Entry'!DQ28="N/A","",2)))</f>
        <v>2</v>
      </c>
      <c r="DR28" s="121">
        <f>IF('Data Entry'!DR28="Yes",1,IF('Data Entry'!DR28="No",0,IF('Data Entry'!DR28="N/A","",2)))</f>
        <v>2</v>
      </c>
      <c r="DS28" s="121">
        <f>IF('Data Entry'!DS28="Yes",1,IF('Data Entry'!DS28="No",0,IF('Data Entry'!DS28="N/A","",2)))</f>
        <v>2</v>
      </c>
      <c r="DT28" s="121">
        <f>IF('Data Entry'!DT28="Yes",1,IF('Data Entry'!DT28="No",0,IF('Data Entry'!DT28="N/A","",2)))</f>
        <v>2</v>
      </c>
    </row>
    <row r="29" spans="1:126" ht="16" customHeight="1">
      <c r="A29" s="159" t="s">
        <v>59</v>
      </c>
      <c r="B29" s="159"/>
      <c r="C29" s="159"/>
      <c r="D29" s="159"/>
      <c r="E29" s="159"/>
      <c r="F29" s="159"/>
      <c r="G29" s="159"/>
      <c r="H29" s="159"/>
      <c r="I29" s="159"/>
      <c r="J29" s="159"/>
      <c r="K29" s="159"/>
      <c r="L29" s="159"/>
      <c r="M29" s="159"/>
      <c r="N29" s="159"/>
      <c r="O29" s="159"/>
      <c r="P29" s="159"/>
      <c r="Q29" s="159"/>
      <c r="R29" s="159"/>
      <c r="S29" s="159"/>
      <c r="T29" s="159"/>
      <c r="U29" s="159"/>
      <c r="V29" s="159"/>
      <c r="W29" s="159"/>
      <c r="X29" s="159"/>
      <c r="Y29" s="159"/>
      <c r="Z29" s="159"/>
      <c r="AA29" s="159"/>
      <c r="AB29" s="159"/>
      <c r="AC29" s="159"/>
      <c r="AD29" s="159"/>
      <c r="AE29" s="159"/>
      <c r="AF29" s="159"/>
      <c r="AG29" s="159"/>
      <c r="AH29" s="159"/>
      <c r="AI29" s="159"/>
      <c r="AJ29" s="159"/>
      <c r="AK29" s="159"/>
      <c r="AL29" s="159"/>
      <c r="AM29" s="159"/>
      <c r="AN29" s="159"/>
    </row>
    <row r="30" spans="1:126" ht="16" customHeight="1">
      <c r="A30" s="122" t="s">
        <v>99</v>
      </c>
      <c r="E30" s="121" t="str">
        <f>IF('Data Entry'!E30="Yes",1,IF('Data Entry'!E30="No",0,IF('Data Entry'!E30="Not Possible",2,"")))</f>
        <v/>
      </c>
      <c r="F30" s="121">
        <f>IF('Data Entry'!F30="Yes",1,IF('Data Entry'!F30="No",0,IF('Data Entry'!F30="Not Possible","",2)))</f>
        <v>2</v>
      </c>
      <c r="G30" s="121">
        <f>IF('Data Entry'!G30="Yes",1,IF('Data Entry'!G30="No",0,IF('Data Entry'!G30="Not Possible","",2)))</f>
        <v>2</v>
      </c>
      <c r="H30" s="121">
        <f>IF('Data Entry'!H30="Yes",1,IF('Data Entry'!H30="No",0,IF('Data Entry'!H30="Not Possible","",2)))</f>
        <v>2</v>
      </c>
      <c r="I30" s="121">
        <f>IF('Data Entry'!I30="Yes",1,IF('Data Entry'!I30="No",0,IF('Data Entry'!I30="Not Possible","",2)))</f>
        <v>2</v>
      </c>
      <c r="J30" s="121">
        <f>IF('Data Entry'!J30="Yes",1,IF('Data Entry'!J30="No",0,IF('Data Entry'!J30="Not Possible","",2)))</f>
        <v>2</v>
      </c>
      <c r="K30" s="121">
        <f>IF('Data Entry'!K30="Yes",1,IF('Data Entry'!K30="No",0,IF('Data Entry'!K30="Not Possible","",2)))</f>
        <v>2</v>
      </c>
      <c r="L30" s="121">
        <f>IF('Data Entry'!L30="Yes",1,IF('Data Entry'!L30="No",0,IF('Data Entry'!L30="Not Possible","",2)))</f>
        <v>2</v>
      </c>
      <c r="M30" s="121">
        <f>IF('Data Entry'!M30="Yes",1,IF('Data Entry'!M30="No",0,IF('Data Entry'!M30="Not Possible","",2)))</f>
        <v>2</v>
      </c>
      <c r="N30" s="121">
        <f>IF('Data Entry'!N30="Yes",1,IF('Data Entry'!N30="No",0,IF('Data Entry'!N30="Not Possible","",2)))</f>
        <v>2</v>
      </c>
      <c r="O30" s="121">
        <f>IF('Data Entry'!O30="Yes",1,IF('Data Entry'!O30="No",0,IF('Data Entry'!O30="Not Possible","",2)))</f>
        <v>2</v>
      </c>
      <c r="P30" s="121">
        <f>IF('Data Entry'!P30="Yes",1,IF('Data Entry'!P30="No",0,IF('Data Entry'!P30="Not Possible","",2)))</f>
        <v>2</v>
      </c>
      <c r="Q30" s="121">
        <f>IF('Data Entry'!Q30="Yes",1,IF('Data Entry'!Q30="No",0,IF('Data Entry'!Q30="Not Possible","",2)))</f>
        <v>2</v>
      </c>
      <c r="R30" s="121">
        <f>IF('Data Entry'!R30="Yes",1,IF('Data Entry'!R30="No",0,IF('Data Entry'!R30="Not Possible","",2)))</f>
        <v>2</v>
      </c>
      <c r="S30" s="121">
        <f>IF('Data Entry'!S30="Yes",1,IF('Data Entry'!S30="No",0,IF('Data Entry'!S30="Not Possible","",2)))</f>
        <v>2</v>
      </c>
      <c r="T30" s="121">
        <f>IF('Data Entry'!T30="Yes",1,IF('Data Entry'!T30="No",0,IF('Data Entry'!T30="Not Possible","",2)))</f>
        <v>2</v>
      </c>
      <c r="U30" s="121">
        <f>IF('Data Entry'!U30="Yes",1,IF('Data Entry'!U30="No",0,IF('Data Entry'!U30="Not Possible","",2)))</f>
        <v>2</v>
      </c>
      <c r="V30" s="121">
        <f>IF('Data Entry'!V30="Yes",1,IF('Data Entry'!V30="No",0,IF('Data Entry'!V30="Not Possible","",2)))</f>
        <v>2</v>
      </c>
      <c r="W30" s="121">
        <f>IF('Data Entry'!W30="Yes",1,IF('Data Entry'!W30="No",0,IF('Data Entry'!W30="Not Possible","",2)))</f>
        <v>2</v>
      </c>
      <c r="X30" s="121">
        <f>IF('Data Entry'!X30="Yes",1,IF('Data Entry'!X30="No",0,IF('Data Entry'!X30="Not Possible","",2)))</f>
        <v>2</v>
      </c>
      <c r="Y30" s="121">
        <f>IF('Data Entry'!Y30="Yes",1,IF('Data Entry'!Y30="No",0,IF('Data Entry'!Y30="Not Possible","",2)))</f>
        <v>2</v>
      </c>
      <c r="Z30" s="121">
        <f>IF('Data Entry'!Z30="Yes",1,IF('Data Entry'!Z30="No",0,IF('Data Entry'!Z30="Not Possible","",2)))</f>
        <v>2</v>
      </c>
      <c r="AA30" s="121">
        <f>IF('Data Entry'!AA30="Yes",1,IF('Data Entry'!AA30="No",0,IF('Data Entry'!AA30="Not Possible","",2)))</f>
        <v>2</v>
      </c>
      <c r="AB30" s="121">
        <f>IF('Data Entry'!AB30="Yes",1,IF('Data Entry'!AB30="No",0,IF('Data Entry'!AB30="Not Possible","",2)))</f>
        <v>2</v>
      </c>
      <c r="AC30" s="121">
        <f>IF('Data Entry'!AC30="Yes",1,IF('Data Entry'!AC30="No",0,IF('Data Entry'!AC30="Not Possible","",2)))</f>
        <v>2</v>
      </c>
      <c r="AD30" s="121">
        <f>IF('Data Entry'!AD30="Yes",1,IF('Data Entry'!AD30="No",0,IF('Data Entry'!AD30="Not Possible","",2)))</f>
        <v>2</v>
      </c>
      <c r="AE30" s="121">
        <f>IF('Data Entry'!AE30="Yes",1,IF('Data Entry'!AE30="No",0,IF('Data Entry'!AE30="Not Possible","",2)))</f>
        <v>2</v>
      </c>
      <c r="AF30" s="121">
        <f>IF('Data Entry'!AF30="Yes",1,IF('Data Entry'!AF30="No",0,IF('Data Entry'!AF30="Not Possible","",2)))</f>
        <v>2</v>
      </c>
      <c r="AG30" s="121">
        <f>IF('Data Entry'!AG30="Yes",1,IF('Data Entry'!AG30="No",0,IF('Data Entry'!AG30="Not Possible","",2)))</f>
        <v>2</v>
      </c>
      <c r="AH30" s="121">
        <f>IF('Data Entry'!AH30="Yes",1,IF('Data Entry'!AH30="No",0,IF('Data Entry'!AH30="Not Possible","",2)))</f>
        <v>2</v>
      </c>
      <c r="AI30" s="121">
        <f>IF('Data Entry'!AI30="Yes",1,IF('Data Entry'!AI30="No",0,IF('Data Entry'!AI30="Not Possible","",2)))</f>
        <v>2</v>
      </c>
      <c r="AJ30" s="121">
        <f>IF('Data Entry'!AJ30="Yes",1,IF('Data Entry'!AJ30="No",0,IF('Data Entry'!AJ30="Not Possible","",2)))</f>
        <v>2</v>
      </c>
      <c r="AK30" s="121">
        <f>IF('Data Entry'!AK30="Yes",1,IF('Data Entry'!AK30="No",0,IF('Data Entry'!AK30="Not Possible","",2)))</f>
        <v>2</v>
      </c>
      <c r="AL30" s="121">
        <f>IF('Data Entry'!AL30="Yes",1,IF('Data Entry'!AL30="No",0,IF('Data Entry'!AL30="Not Possible","",2)))</f>
        <v>2</v>
      </c>
      <c r="AM30" s="121">
        <f>IF('Data Entry'!AM30="Yes",1,IF('Data Entry'!AM30="No",0,IF('Data Entry'!AM30="Not Possible","",2)))</f>
        <v>2</v>
      </c>
      <c r="AN30" s="121">
        <f>IF('Data Entry'!AN30="Yes",1,IF('Data Entry'!AN30="No",0,IF('Data Entry'!AN30="Not Possible","",2)))</f>
        <v>2</v>
      </c>
      <c r="AO30" s="121">
        <f>IF('Data Entry'!AO30="Yes",1,IF('Data Entry'!AO30="No",0,IF('Data Entry'!AO30="Not Possible","",2)))</f>
        <v>2</v>
      </c>
      <c r="AP30" s="121">
        <f>IF('Data Entry'!AP30="Yes",1,IF('Data Entry'!AP30="No",0,IF('Data Entry'!AP30="Not Possible","",2)))</f>
        <v>2</v>
      </c>
      <c r="AQ30" s="121">
        <f>IF('Data Entry'!AQ30="Yes",1,IF('Data Entry'!AQ30="No",0,IF('Data Entry'!AQ30="Not Possible","",2)))</f>
        <v>2</v>
      </c>
      <c r="AR30" s="121">
        <f>IF('Data Entry'!AR30="Yes",1,IF('Data Entry'!AR30="No",0,IF('Data Entry'!AR30="Not Possible","",2)))</f>
        <v>2</v>
      </c>
      <c r="AS30" s="121">
        <f>IF('Data Entry'!AS30="Yes",1,IF('Data Entry'!AS30="No",0,IF('Data Entry'!AS30="Not Possible","",2)))</f>
        <v>2</v>
      </c>
      <c r="AT30" s="121">
        <f>IF('Data Entry'!AT30="Yes",1,IF('Data Entry'!AT30="No",0,IF('Data Entry'!AT30="Not Possible","",2)))</f>
        <v>2</v>
      </c>
      <c r="AU30" s="121">
        <f>IF('Data Entry'!AU30="Yes",1,IF('Data Entry'!AU30="No",0,IF('Data Entry'!AU30="Not Possible","",2)))</f>
        <v>2</v>
      </c>
      <c r="AV30" s="121">
        <f>IF('Data Entry'!AV30="Yes",1,IF('Data Entry'!AV30="No",0,IF('Data Entry'!AV30="Not Possible","",2)))</f>
        <v>2</v>
      </c>
      <c r="AW30" s="121">
        <f>IF('Data Entry'!AW30="Yes",1,IF('Data Entry'!AW30="No",0,IF('Data Entry'!AW30="Not Possible","",2)))</f>
        <v>2</v>
      </c>
      <c r="AX30" s="121">
        <f>IF('Data Entry'!AX30="Yes",1,IF('Data Entry'!AX30="No",0,IF('Data Entry'!AX30="Not Possible","",2)))</f>
        <v>2</v>
      </c>
      <c r="AY30" s="121">
        <f>IF('Data Entry'!AY30="Yes",1,IF('Data Entry'!AY30="No",0,IF('Data Entry'!AY30="Not Possible","",2)))</f>
        <v>2</v>
      </c>
      <c r="AZ30" s="121">
        <f>IF('Data Entry'!AZ30="Yes",1,IF('Data Entry'!AZ30="No",0,IF('Data Entry'!AZ30="Not Possible","",2)))</f>
        <v>2</v>
      </c>
      <c r="BA30" s="121">
        <f>IF('Data Entry'!BA30="Yes",1,IF('Data Entry'!BA30="No",0,IF('Data Entry'!BA30="Not Possible","",2)))</f>
        <v>2</v>
      </c>
      <c r="BB30" s="121">
        <f>IF('Data Entry'!BB30="Yes",1,IF('Data Entry'!BB30="No",0,IF('Data Entry'!BB30="Not Possible","",2)))</f>
        <v>2</v>
      </c>
      <c r="BC30" s="121">
        <f>IF('Data Entry'!BC30="Yes",1,IF('Data Entry'!BC30="No",0,IF('Data Entry'!BC30="Not Possible","",2)))</f>
        <v>2</v>
      </c>
      <c r="BD30" s="121">
        <f>IF('Data Entry'!BD30="Yes",1,IF('Data Entry'!BD30="No",0,IF('Data Entry'!BD30="Not Possible","",2)))</f>
        <v>2</v>
      </c>
      <c r="BE30" s="121">
        <f>IF('Data Entry'!BE30="Yes",1,IF('Data Entry'!BE30="No",0,IF('Data Entry'!BE30="Not Possible","",2)))</f>
        <v>2</v>
      </c>
      <c r="BF30" s="121">
        <f>IF('Data Entry'!BF30="Yes",1,IF('Data Entry'!BF30="No",0,IF('Data Entry'!BF30="Not Possible","",2)))</f>
        <v>2</v>
      </c>
      <c r="BG30" s="121">
        <f>IF('Data Entry'!BG30="Yes",1,IF('Data Entry'!BG30="No",0,IF('Data Entry'!BG30="Not Possible","",2)))</f>
        <v>2</v>
      </c>
      <c r="BH30" s="121">
        <f>IF('Data Entry'!BH30="Yes",1,IF('Data Entry'!BH30="No",0,IF('Data Entry'!BH30="Not Possible","",2)))</f>
        <v>2</v>
      </c>
      <c r="BI30" s="121">
        <f>IF('Data Entry'!BI30="Yes",1,IF('Data Entry'!BI30="No",0,IF('Data Entry'!BI30="Not Possible","",2)))</f>
        <v>2</v>
      </c>
      <c r="BJ30" s="121">
        <f>IF('Data Entry'!BJ30="Yes",1,IF('Data Entry'!BJ30="No",0,IF('Data Entry'!BJ30="Not Possible","",2)))</f>
        <v>2</v>
      </c>
      <c r="BK30" s="121">
        <f>IF('Data Entry'!BK30="Yes",1,IF('Data Entry'!BK30="No",0,IF('Data Entry'!BK30="Not Possible","",2)))</f>
        <v>2</v>
      </c>
      <c r="BL30" s="121">
        <f>IF('Data Entry'!BL30="Yes",1,IF('Data Entry'!BL30="No",0,IF('Data Entry'!BL30="Not Possible","",2)))</f>
        <v>2</v>
      </c>
      <c r="BM30" s="121">
        <f>IF('Data Entry'!BM30="Yes",1,IF('Data Entry'!BM30="No",0,IF('Data Entry'!BM30="Not Possible","",2)))</f>
        <v>2</v>
      </c>
      <c r="BN30" s="121">
        <f>IF('Data Entry'!BN30="Yes",1,IF('Data Entry'!BN30="No",0,IF('Data Entry'!BN30="Not Possible","",2)))</f>
        <v>2</v>
      </c>
      <c r="BO30" s="121">
        <f>IF('Data Entry'!BO30="Yes",1,IF('Data Entry'!BO30="No",0,IF('Data Entry'!BO30="Not Possible","",2)))</f>
        <v>2</v>
      </c>
      <c r="BP30" s="121">
        <f>IF('Data Entry'!BP30="Yes",1,IF('Data Entry'!BP30="No",0,IF('Data Entry'!BP30="Not Possible","",2)))</f>
        <v>2</v>
      </c>
      <c r="BQ30" s="121">
        <f>IF('Data Entry'!BQ30="Yes",1,IF('Data Entry'!BQ30="No",0,IF('Data Entry'!BQ30="Not Possible","",2)))</f>
        <v>2</v>
      </c>
      <c r="BR30" s="121">
        <f>IF('Data Entry'!BR30="Yes",1,IF('Data Entry'!BR30="No",0,IF('Data Entry'!BR30="Not Possible","",2)))</f>
        <v>2</v>
      </c>
      <c r="BS30" s="121">
        <f>IF('Data Entry'!BS30="Yes",1,IF('Data Entry'!BS30="No",0,IF('Data Entry'!BS30="Not Possible","",2)))</f>
        <v>2</v>
      </c>
      <c r="BT30" s="121">
        <f>IF('Data Entry'!BT30="Yes",1,IF('Data Entry'!BT30="No",0,IF('Data Entry'!BT30="Not Possible","",2)))</f>
        <v>2</v>
      </c>
      <c r="BU30" s="121">
        <f>IF('Data Entry'!BU30="Yes",1,IF('Data Entry'!BU30="No",0,IF('Data Entry'!BU30="Not Possible","",2)))</f>
        <v>2</v>
      </c>
      <c r="BV30" s="121">
        <f>IF('Data Entry'!BV30="Yes",1,IF('Data Entry'!BV30="No",0,IF('Data Entry'!BV30="Not Possible","",2)))</f>
        <v>2</v>
      </c>
      <c r="BW30" s="121">
        <f>IF('Data Entry'!BW30="Yes",1,IF('Data Entry'!BW30="No",0,IF('Data Entry'!BW30="Not Possible","",2)))</f>
        <v>2</v>
      </c>
      <c r="BX30" s="121">
        <f>IF('Data Entry'!BX30="Yes",1,IF('Data Entry'!BX30="No",0,IF('Data Entry'!BX30="Not Possible","",2)))</f>
        <v>2</v>
      </c>
      <c r="BY30" s="121">
        <f>IF('Data Entry'!BY30="Yes",1,IF('Data Entry'!BY30="No",0,IF('Data Entry'!BY30="Not Possible","",2)))</f>
        <v>2</v>
      </c>
      <c r="BZ30" s="121">
        <f>IF('Data Entry'!BZ30="Yes",1,IF('Data Entry'!BZ30="No",0,IF('Data Entry'!BZ30="Not Possible","",2)))</f>
        <v>2</v>
      </c>
      <c r="CA30" s="121">
        <f>IF('Data Entry'!CA30="Yes",1,IF('Data Entry'!CA30="No",0,IF('Data Entry'!CA30="Not Possible","",2)))</f>
        <v>2</v>
      </c>
      <c r="CB30" s="121">
        <f>IF('Data Entry'!CB30="Yes",1,IF('Data Entry'!CB30="No",0,IF('Data Entry'!CB30="Not Possible","",2)))</f>
        <v>2</v>
      </c>
      <c r="CC30" s="121">
        <f>IF('Data Entry'!CC30="Yes",1,IF('Data Entry'!CC30="No",0,IF('Data Entry'!CC30="Not Possible","",2)))</f>
        <v>2</v>
      </c>
      <c r="CD30" s="121">
        <f>IF('Data Entry'!CD30="Yes",1,IF('Data Entry'!CD30="No",0,IF('Data Entry'!CD30="Not Possible","",2)))</f>
        <v>2</v>
      </c>
      <c r="CE30" s="121">
        <f>IF('Data Entry'!CE30="Yes",1,IF('Data Entry'!CE30="No",0,IF('Data Entry'!CE30="Not Possible","",2)))</f>
        <v>2</v>
      </c>
      <c r="CF30" s="121">
        <f>IF('Data Entry'!CF30="Yes",1,IF('Data Entry'!CF30="No",0,IF('Data Entry'!CF30="Not Possible","",2)))</f>
        <v>2</v>
      </c>
      <c r="CG30" s="121">
        <f>IF('Data Entry'!CG30="Yes",1,IF('Data Entry'!CG30="No",0,IF('Data Entry'!CG30="Not Possible","",2)))</f>
        <v>2</v>
      </c>
      <c r="CH30" s="121">
        <f>IF('Data Entry'!CH30="Yes",1,IF('Data Entry'!CH30="No",0,IF('Data Entry'!CH30="Not Possible","",2)))</f>
        <v>2</v>
      </c>
      <c r="CI30" s="121">
        <f>IF('Data Entry'!CI30="Yes",1,IF('Data Entry'!CI30="No",0,IF('Data Entry'!CI30="Not Possible","",2)))</f>
        <v>2</v>
      </c>
      <c r="CJ30" s="121">
        <f>IF('Data Entry'!CJ30="Yes",1,IF('Data Entry'!CJ30="No",0,IF('Data Entry'!CJ30="Not Possible","",2)))</f>
        <v>2</v>
      </c>
      <c r="CK30" s="121">
        <f>IF('Data Entry'!CK30="Yes",1,IF('Data Entry'!CK30="No",0,IF('Data Entry'!CK30="Not Possible","",2)))</f>
        <v>2</v>
      </c>
      <c r="CL30" s="121">
        <f>IF('Data Entry'!CL30="Yes",1,IF('Data Entry'!CL30="No",0,IF('Data Entry'!CL30="Not Possible","",2)))</f>
        <v>2</v>
      </c>
      <c r="CM30" s="121">
        <f>IF('Data Entry'!CM30="Yes",1,IF('Data Entry'!CM30="No",0,IF('Data Entry'!CM30="Not Possible","",2)))</f>
        <v>2</v>
      </c>
      <c r="CN30" s="121">
        <f>IF('Data Entry'!CN30="Yes",1,IF('Data Entry'!CN30="No",0,IF('Data Entry'!CN30="Not Possible","",2)))</f>
        <v>2</v>
      </c>
      <c r="CO30" s="121">
        <f>IF('Data Entry'!CO30="Yes",1,IF('Data Entry'!CO30="No",0,IF('Data Entry'!CO30="Not Possible","",2)))</f>
        <v>2</v>
      </c>
      <c r="CP30" s="121">
        <f>IF('Data Entry'!CP30="Yes",1,IF('Data Entry'!CP30="No",0,IF('Data Entry'!CP30="Not Possible","",2)))</f>
        <v>2</v>
      </c>
      <c r="CQ30" s="121">
        <f>IF('Data Entry'!CQ30="Yes",1,IF('Data Entry'!CQ30="No",0,IF('Data Entry'!CQ30="Not Possible","",2)))</f>
        <v>2</v>
      </c>
      <c r="CR30" s="121">
        <f>IF('Data Entry'!CR30="Yes",1,IF('Data Entry'!CR30="No",0,IF('Data Entry'!CR30="Not Possible","",2)))</f>
        <v>2</v>
      </c>
      <c r="CS30" s="121">
        <f>IF('Data Entry'!CS30="Yes",1,IF('Data Entry'!CS30="No",0,IF('Data Entry'!CS30="Not Possible","",2)))</f>
        <v>2</v>
      </c>
      <c r="CT30" s="121">
        <f>IF('Data Entry'!CT30="Yes",1,IF('Data Entry'!CT30="No",0,IF('Data Entry'!CT30="Not Possible","",2)))</f>
        <v>2</v>
      </c>
      <c r="CU30" s="121">
        <f>IF('Data Entry'!CU30="Yes",1,IF('Data Entry'!CU30="No",0,IF('Data Entry'!CU30="Not Possible","",2)))</f>
        <v>2</v>
      </c>
      <c r="CV30" s="121">
        <f>IF('Data Entry'!CV30="Yes",1,IF('Data Entry'!CV30="No",0,IF('Data Entry'!CV30="Not Possible","",2)))</f>
        <v>2</v>
      </c>
      <c r="CW30" s="121">
        <f>IF('Data Entry'!CW30="Yes",1,IF('Data Entry'!CW30="No",0,IF('Data Entry'!CW30="Not Possible","",2)))</f>
        <v>2</v>
      </c>
      <c r="CX30" s="121">
        <f>IF('Data Entry'!CX30="Yes",1,IF('Data Entry'!CX30="No",0,IF('Data Entry'!CX30="Not Possible","",2)))</f>
        <v>2</v>
      </c>
      <c r="CY30" s="121">
        <f>IF('Data Entry'!CY30="Yes",1,IF('Data Entry'!CY30="No",0,IF('Data Entry'!CY30="Not Possible","",2)))</f>
        <v>2</v>
      </c>
      <c r="CZ30" s="121">
        <f>IF('Data Entry'!CZ30="Yes",1,IF('Data Entry'!CZ30="No",0,IF('Data Entry'!CZ30="Not Possible","",2)))</f>
        <v>2</v>
      </c>
      <c r="DA30" s="121">
        <f>IF('Data Entry'!DA30="Yes",1,IF('Data Entry'!DA30="No",0,IF('Data Entry'!DA30="Not Possible","",2)))</f>
        <v>2</v>
      </c>
      <c r="DB30" s="121">
        <f>IF('Data Entry'!DB30="Yes",1,IF('Data Entry'!DB30="No",0,IF('Data Entry'!DB30="Not Possible","",2)))</f>
        <v>2</v>
      </c>
      <c r="DC30" s="121">
        <f>IF('Data Entry'!DC30="Yes",1,IF('Data Entry'!DC30="No",0,IF('Data Entry'!DC30="Not Possible","",2)))</f>
        <v>2</v>
      </c>
      <c r="DD30" s="121">
        <f>IF('Data Entry'!DD30="Yes",1,IF('Data Entry'!DD30="No",0,IF('Data Entry'!DD30="Not Possible","",2)))</f>
        <v>2</v>
      </c>
      <c r="DE30" s="121">
        <f>IF('Data Entry'!DE30="Yes",1,IF('Data Entry'!DE30="No",0,IF('Data Entry'!DE30="Not Possible","",2)))</f>
        <v>2</v>
      </c>
      <c r="DF30" s="121">
        <f>IF('Data Entry'!DF30="Yes",1,IF('Data Entry'!DF30="No",0,IF('Data Entry'!DF30="Not Possible","",2)))</f>
        <v>2</v>
      </c>
      <c r="DG30" s="121">
        <f>IF('Data Entry'!DG30="Yes",1,IF('Data Entry'!DG30="No",0,IF('Data Entry'!DG30="Not Possible","",2)))</f>
        <v>2</v>
      </c>
      <c r="DH30" s="121">
        <f>IF('Data Entry'!DH30="Yes",1,IF('Data Entry'!DH30="No",0,IF('Data Entry'!DH30="Not Possible","",2)))</f>
        <v>2</v>
      </c>
      <c r="DI30" s="121">
        <f>IF('Data Entry'!DI30="Yes",1,IF('Data Entry'!DI30="No",0,IF('Data Entry'!DI30="Not Possible","",2)))</f>
        <v>2</v>
      </c>
      <c r="DJ30" s="121">
        <f>IF('Data Entry'!DJ30="Yes",1,IF('Data Entry'!DJ30="No",0,IF('Data Entry'!DJ30="Not Possible","",2)))</f>
        <v>2</v>
      </c>
      <c r="DK30" s="121">
        <f>IF('Data Entry'!DK30="Yes",1,IF('Data Entry'!DK30="No",0,IF('Data Entry'!DK30="Not Possible","",2)))</f>
        <v>2</v>
      </c>
      <c r="DL30" s="121">
        <f>IF('Data Entry'!DL30="Yes",1,IF('Data Entry'!DL30="No",0,IF('Data Entry'!DL30="Not Possible","",2)))</f>
        <v>2</v>
      </c>
      <c r="DM30" s="121">
        <f>IF('Data Entry'!DM30="Yes",1,IF('Data Entry'!DM30="No",0,IF('Data Entry'!DM30="Not Possible","",2)))</f>
        <v>2</v>
      </c>
      <c r="DN30" s="121">
        <f>IF('Data Entry'!DN30="Yes",1,IF('Data Entry'!DN30="No",0,IF('Data Entry'!DN30="Not Possible","",2)))</f>
        <v>2</v>
      </c>
      <c r="DO30" s="121">
        <f>IF('Data Entry'!DO30="Yes",1,IF('Data Entry'!DO30="No",0,IF('Data Entry'!DO30="Not Possible","",2)))</f>
        <v>2</v>
      </c>
      <c r="DP30" s="121">
        <f>IF('Data Entry'!DP30="Yes",1,IF('Data Entry'!DP30="No",0,IF('Data Entry'!DP30="Not Possible","",2)))</f>
        <v>2</v>
      </c>
      <c r="DQ30" s="121">
        <f>IF('Data Entry'!DQ30="Yes",1,IF('Data Entry'!DQ30="No",0,IF('Data Entry'!DQ30="Not Possible","",2)))</f>
        <v>2</v>
      </c>
      <c r="DR30" s="121">
        <f>IF('Data Entry'!DR30="Yes",1,IF('Data Entry'!DR30="No",0,IF('Data Entry'!DR30="Not Possible","",2)))</f>
        <v>2</v>
      </c>
      <c r="DS30" s="121">
        <f>IF('Data Entry'!DS30="Yes",1,IF('Data Entry'!DS30="No",0,IF('Data Entry'!DS30="Not Possible","",2)))</f>
        <v>2</v>
      </c>
      <c r="DT30" s="121">
        <f>IF('Data Entry'!DT30="Yes",1,IF('Data Entry'!DT30="No",0,IF('Data Entry'!DT30="Not Possible","",2)))</f>
        <v>2</v>
      </c>
    </row>
    <row r="31" spans="1:126" ht="16" customHeight="1">
      <c r="A31" s="122" t="s">
        <v>6</v>
      </c>
      <c r="E31" s="121">
        <f>IF('Data Entry'!E31="Yes",1,IF('Data Entry'!E31="No",0,IF('Data Entry'!E31="N/A","",2)))</f>
        <v>2</v>
      </c>
      <c r="F31" s="121">
        <f>IF('Data Entry'!F31="Yes",1,IF('Data Entry'!F31="No",0,IF('Data Entry'!F31="N/A","",2)))</f>
        <v>2</v>
      </c>
      <c r="G31" s="121">
        <f>IF('Data Entry'!G31="Yes",1,IF('Data Entry'!G31="No",0,IF('Data Entry'!G31="N/A","",2)))</f>
        <v>2</v>
      </c>
      <c r="H31" s="121">
        <f>IF('Data Entry'!H31="Yes",1,IF('Data Entry'!H31="No",0,IF('Data Entry'!H31="N/A","",2)))</f>
        <v>2</v>
      </c>
      <c r="I31" s="121">
        <f>IF('Data Entry'!I31="Yes",1,IF('Data Entry'!I31="No",0,IF('Data Entry'!I31="N/A","",2)))</f>
        <v>2</v>
      </c>
      <c r="J31" s="121">
        <f>IF('Data Entry'!J31="Yes",1,IF('Data Entry'!J31="No",0,IF('Data Entry'!J31="N/A","",2)))</f>
        <v>2</v>
      </c>
      <c r="K31" s="121">
        <f>IF('Data Entry'!K31="Yes",1,IF('Data Entry'!K31="No",0,IF('Data Entry'!K31="N/A","",2)))</f>
        <v>2</v>
      </c>
      <c r="L31" s="121">
        <f>IF('Data Entry'!L31="Yes",1,IF('Data Entry'!L31="No",0,IF('Data Entry'!L31="N/A","",2)))</f>
        <v>2</v>
      </c>
      <c r="M31" s="121">
        <f>IF('Data Entry'!M31="Yes",1,IF('Data Entry'!M31="No",0,IF('Data Entry'!M31="N/A","",2)))</f>
        <v>2</v>
      </c>
      <c r="N31" s="121">
        <f>IF('Data Entry'!N31="Yes",1,IF('Data Entry'!N31="No",0,IF('Data Entry'!N31="N/A","",2)))</f>
        <v>2</v>
      </c>
      <c r="O31" s="121">
        <f>IF('Data Entry'!O31="Yes",1,IF('Data Entry'!O31="No",0,IF('Data Entry'!O31="N/A","",2)))</f>
        <v>2</v>
      </c>
      <c r="P31" s="121">
        <f>IF('Data Entry'!P31="Yes",1,IF('Data Entry'!P31="No",0,IF('Data Entry'!P31="N/A","",2)))</f>
        <v>2</v>
      </c>
      <c r="Q31" s="121">
        <f>IF('Data Entry'!Q31="Yes",1,IF('Data Entry'!Q31="No",0,IF('Data Entry'!Q31="N/A","",2)))</f>
        <v>2</v>
      </c>
      <c r="R31" s="121">
        <f>IF('Data Entry'!R31="Yes",1,IF('Data Entry'!R31="No",0,IF('Data Entry'!R31="N/A","",2)))</f>
        <v>2</v>
      </c>
      <c r="S31" s="121">
        <f>IF('Data Entry'!S31="Yes",1,IF('Data Entry'!S31="No",0,IF('Data Entry'!S31="N/A","",2)))</f>
        <v>2</v>
      </c>
      <c r="T31" s="121">
        <f>IF('Data Entry'!T31="Yes",1,IF('Data Entry'!T31="No",0,IF('Data Entry'!T31="N/A","",2)))</f>
        <v>2</v>
      </c>
      <c r="U31" s="121">
        <f>IF('Data Entry'!U31="Yes",1,IF('Data Entry'!U31="No",0,IF('Data Entry'!U31="N/A","",2)))</f>
        <v>2</v>
      </c>
      <c r="V31" s="121">
        <f>IF('Data Entry'!V31="Yes",1,IF('Data Entry'!V31="No",0,IF('Data Entry'!V31="N/A","",2)))</f>
        <v>2</v>
      </c>
      <c r="W31" s="121">
        <f>IF('Data Entry'!W31="Yes",1,IF('Data Entry'!W31="No",0,IF('Data Entry'!W31="N/A","",2)))</f>
        <v>2</v>
      </c>
      <c r="X31" s="121">
        <f>IF('Data Entry'!X31="Yes",1,IF('Data Entry'!X31="No",0,IF('Data Entry'!X31="N/A","",2)))</f>
        <v>2</v>
      </c>
      <c r="Y31" s="121">
        <f>IF('Data Entry'!Y31="Yes",1,IF('Data Entry'!Y31="No",0,IF('Data Entry'!Y31="N/A","",2)))</f>
        <v>2</v>
      </c>
      <c r="Z31" s="121">
        <f>IF('Data Entry'!Z31="Yes",1,IF('Data Entry'!Z31="No",0,IF('Data Entry'!Z31="N/A","",2)))</f>
        <v>2</v>
      </c>
      <c r="AA31" s="121">
        <f>IF('Data Entry'!AA31="Yes",1,IF('Data Entry'!AA31="No",0,IF('Data Entry'!AA31="N/A","",2)))</f>
        <v>2</v>
      </c>
      <c r="AB31" s="121">
        <f>IF('Data Entry'!AB31="Yes",1,IF('Data Entry'!AB31="No",0,IF('Data Entry'!AB31="N/A","",2)))</f>
        <v>2</v>
      </c>
      <c r="AC31" s="121">
        <f>IF('Data Entry'!AC31="Yes",1,IF('Data Entry'!AC31="No",0,IF('Data Entry'!AC31="N/A","",2)))</f>
        <v>2</v>
      </c>
      <c r="AD31" s="121">
        <f>IF('Data Entry'!AD31="Yes",1,IF('Data Entry'!AD31="No",0,IF('Data Entry'!AD31="N/A","",2)))</f>
        <v>2</v>
      </c>
      <c r="AE31" s="121">
        <f>IF('Data Entry'!AE31="Yes",1,IF('Data Entry'!AE31="No",0,IF('Data Entry'!AE31="N/A","",2)))</f>
        <v>2</v>
      </c>
      <c r="AF31" s="121">
        <f>IF('Data Entry'!AF31="Yes",1,IF('Data Entry'!AF31="No",0,IF('Data Entry'!AF31="N/A","",2)))</f>
        <v>2</v>
      </c>
      <c r="AG31" s="121">
        <f>IF('Data Entry'!AG31="Yes",1,IF('Data Entry'!AG31="No",0,IF('Data Entry'!AG31="N/A","",2)))</f>
        <v>2</v>
      </c>
      <c r="AH31" s="121">
        <f>IF('Data Entry'!AH31="Yes",1,IF('Data Entry'!AH31="No",0,IF('Data Entry'!AH31="N/A","",2)))</f>
        <v>2</v>
      </c>
      <c r="AI31" s="121">
        <f>IF('Data Entry'!AI31="Yes",1,IF('Data Entry'!AI31="No",0,IF('Data Entry'!AI31="N/A","",2)))</f>
        <v>2</v>
      </c>
      <c r="AJ31" s="121">
        <f>IF('Data Entry'!AJ31="Yes",1,IF('Data Entry'!AJ31="No",0,IF('Data Entry'!AJ31="N/A","",2)))</f>
        <v>2</v>
      </c>
      <c r="AK31" s="121">
        <f>IF('Data Entry'!AK31="Yes",1,IF('Data Entry'!AK31="No",0,IF('Data Entry'!AK31="N/A","",2)))</f>
        <v>2</v>
      </c>
      <c r="AL31" s="121">
        <f>IF('Data Entry'!AL31="Yes",1,IF('Data Entry'!AL31="No",0,IF('Data Entry'!AL31="N/A","",2)))</f>
        <v>2</v>
      </c>
      <c r="AM31" s="121">
        <f>IF('Data Entry'!AM31="Yes",1,IF('Data Entry'!AM31="No",0,IF('Data Entry'!AM31="N/A","",2)))</f>
        <v>2</v>
      </c>
      <c r="AN31" s="121">
        <f>IF('Data Entry'!AN31="Yes",1,IF('Data Entry'!AN31="No",0,IF('Data Entry'!AN31="N/A","",2)))</f>
        <v>2</v>
      </c>
      <c r="AO31" s="121">
        <f>IF('Data Entry'!AO31="Yes",1,IF('Data Entry'!AO31="No",0,IF('Data Entry'!AO31="N/A","",2)))</f>
        <v>2</v>
      </c>
      <c r="AP31" s="121">
        <f>IF('Data Entry'!AP31="Yes",1,IF('Data Entry'!AP31="No",0,IF('Data Entry'!AP31="N/A","",2)))</f>
        <v>2</v>
      </c>
      <c r="AQ31" s="121">
        <f>IF('Data Entry'!AQ31="Yes",1,IF('Data Entry'!AQ31="No",0,IF('Data Entry'!AQ31="N/A","",2)))</f>
        <v>2</v>
      </c>
      <c r="AR31" s="121">
        <f>IF('Data Entry'!AR31="Yes",1,IF('Data Entry'!AR31="No",0,IF('Data Entry'!AR31="N/A","",2)))</f>
        <v>2</v>
      </c>
      <c r="AS31" s="121">
        <f>IF('Data Entry'!AS31="Yes",1,IF('Data Entry'!AS31="No",0,IF('Data Entry'!AS31="N/A","",2)))</f>
        <v>2</v>
      </c>
      <c r="AT31" s="121">
        <f>IF('Data Entry'!AT31="Yes",1,IF('Data Entry'!AT31="No",0,IF('Data Entry'!AT31="N/A","",2)))</f>
        <v>2</v>
      </c>
      <c r="AU31" s="121">
        <f>IF('Data Entry'!AU31="Yes",1,IF('Data Entry'!AU31="No",0,IF('Data Entry'!AU31="N/A","",2)))</f>
        <v>2</v>
      </c>
      <c r="AV31" s="121">
        <f>IF('Data Entry'!AV31="Yes",1,IF('Data Entry'!AV31="No",0,IF('Data Entry'!AV31="N/A","",2)))</f>
        <v>2</v>
      </c>
      <c r="AW31" s="121">
        <f>IF('Data Entry'!AW31="Yes",1,IF('Data Entry'!AW31="No",0,IF('Data Entry'!AW31="N/A","",2)))</f>
        <v>2</v>
      </c>
      <c r="AX31" s="121">
        <f>IF('Data Entry'!AX31="Yes",1,IF('Data Entry'!AX31="No",0,IF('Data Entry'!AX31="N/A","",2)))</f>
        <v>2</v>
      </c>
      <c r="AY31" s="121">
        <f>IF('Data Entry'!AY31="Yes",1,IF('Data Entry'!AY31="No",0,IF('Data Entry'!AY31="N/A","",2)))</f>
        <v>2</v>
      </c>
      <c r="AZ31" s="121">
        <f>IF('Data Entry'!AZ31="Yes",1,IF('Data Entry'!AZ31="No",0,IF('Data Entry'!AZ31="N/A","",2)))</f>
        <v>2</v>
      </c>
      <c r="BA31" s="121">
        <f>IF('Data Entry'!BA31="Yes",1,IF('Data Entry'!BA31="No",0,IF('Data Entry'!BA31="N/A","",2)))</f>
        <v>2</v>
      </c>
      <c r="BB31" s="121">
        <f>IF('Data Entry'!BB31="Yes",1,IF('Data Entry'!BB31="No",0,IF('Data Entry'!BB31="N/A","",2)))</f>
        <v>2</v>
      </c>
      <c r="BC31" s="121">
        <f>IF('Data Entry'!BC31="Yes",1,IF('Data Entry'!BC31="No",0,IF('Data Entry'!BC31="N/A","",2)))</f>
        <v>2</v>
      </c>
      <c r="BD31" s="121">
        <f>IF('Data Entry'!BD31="Yes",1,IF('Data Entry'!BD31="No",0,IF('Data Entry'!BD31="N/A","",2)))</f>
        <v>2</v>
      </c>
      <c r="BE31" s="121">
        <f>IF('Data Entry'!BE31="Yes",1,IF('Data Entry'!BE31="No",0,IF('Data Entry'!BE31="N/A","",2)))</f>
        <v>2</v>
      </c>
      <c r="BF31" s="121">
        <f>IF('Data Entry'!BF31="Yes",1,IF('Data Entry'!BF31="No",0,IF('Data Entry'!BF31="N/A","",2)))</f>
        <v>2</v>
      </c>
      <c r="BG31" s="121">
        <f>IF('Data Entry'!BG31="Yes",1,IF('Data Entry'!BG31="No",0,IF('Data Entry'!BG31="N/A","",2)))</f>
        <v>2</v>
      </c>
      <c r="BH31" s="121">
        <f>IF('Data Entry'!BH31="Yes",1,IF('Data Entry'!BH31="No",0,IF('Data Entry'!BH31="N/A","",2)))</f>
        <v>2</v>
      </c>
      <c r="BI31" s="121">
        <f>IF('Data Entry'!BI31="Yes",1,IF('Data Entry'!BI31="No",0,IF('Data Entry'!BI31="N/A","",2)))</f>
        <v>2</v>
      </c>
      <c r="BJ31" s="121">
        <f>IF('Data Entry'!BJ31="Yes",1,IF('Data Entry'!BJ31="No",0,IF('Data Entry'!BJ31="N/A","",2)))</f>
        <v>2</v>
      </c>
      <c r="BK31" s="121">
        <f>IF('Data Entry'!BK31="Yes",1,IF('Data Entry'!BK31="No",0,IF('Data Entry'!BK31="N/A","",2)))</f>
        <v>2</v>
      </c>
      <c r="BL31" s="121">
        <f>IF('Data Entry'!BL31="Yes",1,IF('Data Entry'!BL31="No",0,IF('Data Entry'!BL31="N/A","",2)))</f>
        <v>2</v>
      </c>
      <c r="BM31" s="121">
        <f>IF('Data Entry'!BM31="Yes",1,IF('Data Entry'!BM31="No",0,IF('Data Entry'!BM31="N/A","",2)))</f>
        <v>2</v>
      </c>
      <c r="BN31" s="121">
        <f>IF('Data Entry'!BN31="Yes",1,IF('Data Entry'!BN31="No",0,IF('Data Entry'!BN31="N/A","",2)))</f>
        <v>2</v>
      </c>
      <c r="BO31" s="121">
        <f>IF('Data Entry'!BO31="Yes",1,IF('Data Entry'!BO31="No",0,IF('Data Entry'!BO31="N/A","",2)))</f>
        <v>2</v>
      </c>
      <c r="BP31" s="121">
        <f>IF('Data Entry'!BP31="Yes",1,IF('Data Entry'!BP31="No",0,IF('Data Entry'!BP31="N/A","",2)))</f>
        <v>2</v>
      </c>
      <c r="BQ31" s="121">
        <f>IF('Data Entry'!BQ31="Yes",1,IF('Data Entry'!BQ31="No",0,IF('Data Entry'!BQ31="N/A","",2)))</f>
        <v>2</v>
      </c>
      <c r="BR31" s="121">
        <f>IF('Data Entry'!BR31="Yes",1,IF('Data Entry'!BR31="No",0,IF('Data Entry'!BR31="N/A","",2)))</f>
        <v>2</v>
      </c>
      <c r="BS31" s="121">
        <f>IF('Data Entry'!BS31="Yes",1,IF('Data Entry'!BS31="No",0,IF('Data Entry'!BS31="N/A","",2)))</f>
        <v>2</v>
      </c>
      <c r="BT31" s="121">
        <f>IF('Data Entry'!BT31="Yes",1,IF('Data Entry'!BT31="No",0,IF('Data Entry'!BT31="N/A","",2)))</f>
        <v>2</v>
      </c>
      <c r="BU31" s="121">
        <f>IF('Data Entry'!BU31="Yes",1,IF('Data Entry'!BU31="No",0,IF('Data Entry'!BU31="N/A","",2)))</f>
        <v>2</v>
      </c>
      <c r="BV31" s="121">
        <f>IF('Data Entry'!BV31="Yes",1,IF('Data Entry'!BV31="No",0,IF('Data Entry'!BV31="N/A","",2)))</f>
        <v>2</v>
      </c>
      <c r="BW31" s="121">
        <f>IF('Data Entry'!BW31="Yes",1,IF('Data Entry'!BW31="No",0,IF('Data Entry'!BW31="N/A","",2)))</f>
        <v>2</v>
      </c>
      <c r="BX31" s="121">
        <f>IF('Data Entry'!BX31="Yes",1,IF('Data Entry'!BX31="No",0,IF('Data Entry'!BX31="N/A","",2)))</f>
        <v>2</v>
      </c>
      <c r="BY31" s="121">
        <f>IF('Data Entry'!BY31="Yes",1,IF('Data Entry'!BY31="No",0,IF('Data Entry'!BY31="N/A","",2)))</f>
        <v>2</v>
      </c>
      <c r="BZ31" s="121">
        <f>IF('Data Entry'!BZ31="Yes",1,IF('Data Entry'!BZ31="No",0,IF('Data Entry'!BZ31="N/A","",2)))</f>
        <v>2</v>
      </c>
      <c r="CA31" s="121">
        <f>IF('Data Entry'!CA31="Yes",1,IF('Data Entry'!CA31="No",0,IF('Data Entry'!CA31="N/A","",2)))</f>
        <v>2</v>
      </c>
      <c r="CB31" s="121">
        <f>IF('Data Entry'!CB31="Yes",1,IF('Data Entry'!CB31="No",0,IF('Data Entry'!CB31="N/A","",2)))</f>
        <v>2</v>
      </c>
      <c r="CC31" s="121">
        <f>IF('Data Entry'!CC31="Yes",1,IF('Data Entry'!CC31="No",0,IF('Data Entry'!CC31="N/A","",2)))</f>
        <v>2</v>
      </c>
      <c r="CD31" s="121">
        <f>IF('Data Entry'!CD31="Yes",1,IF('Data Entry'!CD31="No",0,IF('Data Entry'!CD31="N/A","",2)))</f>
        <v>2</v>
      </c>
      <c r="CE31" s="121">
        <f>IF('Data Entry'!CE31="Yes",1,IF('Data Entry'!CE31="No",0,IF('Data Entry'!CE31="N/A","",2)))</f>
        <v>2</v>
      </c>
      <c r="CF31" s="121">
        <f>IF('Data Entry'!CF31="Yes",1,IF('Data Entry'!CF31="No",0,IF('Data Entry'!CF31="N/A","",2)))</f>
        <v>2</v>
      </c>
      <c r="CG31" s="121">
        <f>IF('Data Entry'!CG31="Yes",1,IF('Data Entry'!CG31="No",0,IF('Data Entry'!CG31="N/A","",2)))</f>
        <v>2</v>
      </c>
      <c r="CH31" s="121">
        <f>IF('Data Entry'!CH31="Yes",1,IF('Data Entry'!CH31="No",0,IF('Data Entry'!CH31="N/A","",2)))</f>
        <v>2</v>
      </c>
      <c r="CI31" s="121">
        <f>IF('Data Entry'!CI31="Yes",1,IF('Data Entry'!CI31="No",0,IF('Data Entry'!CI31="N/A","",2)))</f>
        <v>2</v>
      </c>
      <c r="CJ31" s="121">
        <f>IF('Data Entry'!CJ31="Yes",1,IF('Data Entry'!CJ31="No",0,IF('Data Entry'!CJ31="N/A","",2)))</f>
        <v>2</v>
      </c>
      <c r="CK31" s="121">
        <f>IF('Data Entry'!CK31="Yes",1,IF('Data Entry'!CK31="No",0,IF('Data Entry'!CK31="N/A","",2)))</f>
        <v>2</v>
      </c>
      <c r="CL31" s="121">
        <f>IF('Data Entry'!CL31="Yes",1,IF('Data Entry'!CL31="No",0,IF('Data Entry'!CL31="N/A","",2)))</f>
        <v>2</v>
      </c>
      <c r="CM31" s="121">
        <f>IF('Data Entry'!CM31="Yes",1,IF('Data Entry'!CM31="No",0,IF('Data Entry'!CM31="N/A","",2)))</f>
        <v>2</v>
      </c>
      <c r="CN31" s="121">
        <f>IF('Data Entry'!CN31="Yes",1,IF('Data Entry'!CN31="No",0,IF('Data Entry'!CN31="N/A","",2)))</f>
        <v>2</v>
      </c>
      <c r="CO31" s="121">
        <f>IF('Data Entry'!CO31="Yes",1,IF('Data Entry'!CO31="No",0,IF('Data Entry'!CO31="N/A","",2)))</f>
        <v>2</v>
      </c>
      <c r="CP31" s="121">
        <f>IF('Data Entry'!CP31="Yes",1,IF('Data Entry'!CP31="No",0,IF('Data Entry'!CP31="N/A","",2)))</f>
        <v>2</v>
      </c>
      <c r="CQ31" s="121">
        <f>IF('Data Entry'!CQ31="Yes",1,IF('Data Entry'!CQ31="No",0,IF('Data Entry'!CQ31="N/A","",2)))</f>
        <v>2</v>
      </c>
      <c r="CR31" s="121">
        <f>IF('Data Entry'!CR31="Yes",1,IF('Data Entry'!CR31="No",0,IF('Data Entry'!CR31="N/A","",2)))</f>
        <v>2</v>
      </c>
      <c r="CS31" s="121">
        <f>IF('Data Entry'!CS31="Yes",1,IF('Data Entry'!CS31="No",0,IF('Data Entry'!CS31="N/A","",2)))</f>
        <v>2</v>
      </c>
      <c r="CT31" s="121">
        <f>IF('Data Entry'!CT31="Yes",1,IF('Data Entry'!CT31="No",0,IF('Data Entry'!CT31="N/A","",2)))</f>
        <v>2</v>
      </c>
      <c r="CU31" s="121">
        <f>IF('Data Entry'!CU31="Yes",1,IF('Data Entry'!CU31="No",0,IF('Data Entry'!CU31="N/A","",2)))</f>
        <v>2</v>
      </c>
      <c r="CV31" s="121">
        <f>IF('Data Entry'!CV31="Yes",1,IF('Data Entry'!CV31="No",0,IF('Data Entry'!CV31="N/A","",2)))</f>
        <v>2</v>
      </c>
      <c r="CW31" s="121">
        <f>IF('Data Entry'!CW31="Yes",1,IF('Data Entry'!CW31="No",0,IF('Data Entry'!CW31="N/A","",2)))</f>
        <v>2</v>
      </c>
      <c r="CX31" s="121">
        <f>IF('Data Entry'!CX31="Yes",1,IF('Data Entry'!CX31="No",0,IF('Data Entry'!CX31="N/A","",2)))</f>
        <v>2</v>
      </c>
      <c r="CY31" s="121">
        <f>IF('Data Entry'!CY31="Yes",1,IF('Data Entry'!CY31="No",0,IF('Data Entry'!CY31="N/A","",2)))</f>
        <v>2</v>
      </c>
      <c r="CZ31" s="121">
        <f>IF('Data Entry'!CZ31="Yes",1,IF('Data Entry'!CZ31="No",0,IF('Data Entry'!CZ31="N/A","",2)))</f>
        <v>2</v>
      </c>
      <c r="DA31" s="121">
        <f>IF('Data Entry'!DA31="Yes",1,IF('Data Entry'!DA31="No",0,IF('Data Entry'!DA31="N/A","",2)))</f>
        <v>2</v>
      </c>
      <c r="DB31" s="121">
        <f>IF('Data Entry'!DB31="Yes",1,IF('Data Entry'!DB31="No",0,IF('Data Entry'!DB31="N/A","",2)))</f>
        <v>2</v>
      </c>
      <c r="DC31" s="121">
        <f>IF('Data Entry'!DC31="Yes",1,IF('Data Entry'!DC31="No",0,IF('Data Entry'!DC31="N/A","",2)))</f>
        <v>2</v>
      </c>
      <c r="DD31" s="121">
        <f>IF('Data Entry'!DD31="Yes",1,IF('Data Entry'!DD31="No",0,IF('Data Entry'!DD31="N/A","",2)))</f>
        <v>2</v>
      </c>
      <c r="DE31" s="121">
        <f>IF('Data Entry'!DE31="Yes",1,IF('Data Entry'!DE31="No",0,IF('Data Entry'!DE31="N/A","",2)))</f>
        <v>2</v>
      </c>
      <c r="DF31" s="121">
        <f>IF('Data Entry'!DF31="Yes",1,IF('Data Entry'!DF31="No",0,IF('Data Entry'!DF31="N/A","",2)))</f>
        <v>2</v>
      </c>
      <c r="DG31" s="121">
        <f>IF('Data Entry'!DG31="Yes",1,IF('Data Entry'!DG31="No",0,IF('Data Entry'!DG31="N/A","",2)))</f>
        <v>2</v>
      </c>
      <c r="DH31" s="121">
        <f>IF('Data Entry'!DH31="Yes",1,IF('Data Entry'!DH31="No",0,IF('Data Entry'!DH31="N/A","",2)))</f>
        <v>2</v>
      </c>
      <c r="DI31" s="121">
        <f>IF('Data Entry'!DI31="Yes",1,IF('Data Entry'!DI31="No",0,IF('Data Entry'!DI31="N/A","",2)))</f>
        <v>2</v>
      </c>
      <c r="DJ31" s="121">
        <f>IF('Data Entry'!DJ31="Yes",1,IF('Data Entry'!DJ31="No",0,IF('Data Entry'!DJ31="N/A","",2)))</f>
        <v>2</v>
      </c>
      <c r="DK31" s="121">
        <f>IF('Data Entry'!DK31="Yes",1,IF('Data Entry'!DK31="No",0,IF('Data Entry'!DK31="N/A","",2)))</f>
        <v>2</v>
      </c>
      <c r="DL31" s="121">
        <f>IF('Data Entry'!DL31="Yes",1,IF('Data Entry'!DL31="No",0,IF('Data Entry'!DL31="N/A","",2)))</f>
        <v>2</v>
      </c>
      <c r="DM31" s="121">
        <f>IF('Data Entry'!DM31="Yes",1,IF('Data Entry'!DM31="No",0,IF('Data Entry'!DM31="N/A","",2)))</f>
        <v>2</v>
      </c>
      <c r="DN31" s="121">
        <f>IF('Data Entry'!DN31="Yes",1,IF('Data Entry'!DN31="No",0,IF('Data Entry'!DN31="N/A","",2)))</f>
        <v>2</v>
      </c>
      <c r="DO31" s="121">
        <f>IF('Data Entry'!DO31="Yes",1,IF('Data Entry'!DO31="No",0,IF('Data Entry'!DO31="N/A","",2)))</f>
        <v>2</v>
      </c>
      <c r="DP31" s="121">
        <f>IF('Data Entry'!DP31="Yes",1,IF('Data Entry'!DP31="No",0,IF('Data Entry'!DP31="N/A","",2)))</f>
        <v>2</v>
      </c>
      <c r="DQ31" s="121">
        <f>IF('Data Entry'!DQ31="Yes",1,IF('Data Entry'!DQ31="No",0,IF('Data Entry'!DQ31="N/A","",2)))</f>
        <v>2</v>
      </c>
      <c r="DR31" s="121">
        <f>IF('Data Entry'!DR31="Yes",1,IF('Data Entry'!DR31="No",0,IF('Data Entry'!DR31="N/A","",2)))</f>
        <v>2</v>
      </c>
      <c r="DS31" s="121">
        <f>IF('Data Entry'!DS31="Yes",1,IF('Data Entry'!DS31="No",0,IF('Data Entry'!DS31="N/A","",2)))</f>
        <v>2</v>
      </c>
      <c r="DT31" s="121">
        <f>IF('Data Entry'!DT31="Yes",1,IF('Data Entry'!DT31="No",0,IF('Data Entry'!DT31="N/A","",2)))</f>
        <v>2</v>
      </c>
    </row>
    <row r="32" spans="1:126" ht="16" customHeight="1">
      <c r="A32" s="122" t="s">
        <v>97</v>
      </c>
      <c r="E32" s="121" t="str">
        <f>IF('Data Entry'!E32="Yes",1,IF('Data Entry'!E32="No",0,IF('Data Entry'!E32="Not Possible",2,"")))</f>
        <v/>
      </c>
      <c r="F32" s="121">
        <f>IF('Data Entry'!F32="Yes",1,IF('Data Entry'!F32="No",0,IF('Data Entry'!F32="Not Possible","",2)))</f>
        <v>2</v>
      </c>
      <c r="G32" s="121">
        <f>IF('Data Entry'!G32="Yes",1,IF('Data Entry'!G32="No",0,IF('Data Entry'!G32="Not Possible","",2)))</f>
        <v>2</v>
      </c>
      <c r="H32" s="121">
        <f>IF('Data Entry'!H32="Yes",1,IF('Data Entry'!H32="No",0,IF('Data Entry'!H32="Not Possible","",2)))</f>
        <v>2</v>
      </c>
      <c r="I32" s="121">
        <f>IF('Data Entry'!I32="Yes",1,IF('Data Entry'!I32="No",0,IF('Data Entry'!I32="Not Possible","",2)))</f>
        <v>2</v>
      </c>
      <c r="J32" s="121">
        <f>IF('Data Entry'!J32="Yes",1,IF('Data Entry'!J32="No",0,IF('Data Entry'!J32="Not Possible","",2)))</f>
        <v>2</v>
      </c>
      <c r="K32" s="121">
        <f>IF('Data Entry'!K32="Yes",1,IF('Data Entry'!K32="No",0,IF('Data Entry'!K32="Not Possible","",2)))</f>
        <v>2</v>
      </c>
      <c r="L32" s="121">
        <f>IF('Data Entry'!L32="Yes",1,IF('Data Entry'!L32="No",0,IF('Data Entry'!L32="Not Possible","",2)))</f>
        <v>2</v>
      </c>
      <c r="M32" s="121">
        <f>IF('Data Entry'!M32="Yes",1,IF('Data Entry'!M32="No",0,IF('Data Entry'!M32="Not Possible","",2)))</f>
        <v>2</v>
      </c>
      <c r="N32" s="121">
        <f>IF('Data Entry'!N32="Yes",1,IF('Data Entry'!N32="No",0,IF('Data Entry'!N32="Not Possible","",2)))</f>
        <v>2</v>
      </c>
      <c r="O32" s="121">
        <f>IF('Data Entry'!O32="Yes",1,IF('Data Entry'!O32="No",0,IF('Data Entry'!O32="Not Possible","",2)))</f>
        <v>2</v>
      </c>
      <c r="P32" s="121">
        <f>IF('Data Entry'!P32="Yes",1,IF('Data Entry'!P32="No",0,IF('Data Entry'!P32="Not Possible","",2)))</f>
        <v>2</v>
      </c>
      <c r="Q32" s="121">
        <f>IF('Data Entry'!Q32="Yes",1,IF('Data Entry'!Q32="No",0,IF('Data Entry'!Q32="Not Possible","",2)))</f>
        <v>2</v>
      </c>
      <c r="R32" s="121">
        <f>IF('Data Entry'!R32="Yes",1,IF('Data Entry'!R32="No",0,IF('Data Entry'!R32="Not Possible","",2)))</f>
        <v>2</v>
      </c>
      <c r="S32" s="121">
        <f>IF('Data Entry'!S32="Yes",1,IF('Data Entry'!S32="No",0,IF('Data Entry'!S32="Not Possible","",2)))</f>
        <v>2</v>
      </c>
      <c r="T32" s="121">
        <f>IF('Data Entry'!T32="Yes",1,IF('Data Entry'!T32="No",0,IF('Data Entry'!T32="Not Possible","",2)))</f>
        <v>2</v>
      </c>
      <c r="U32" s="121">
        <f>IF('Data Entry'!U32="Yes",1,IF('Data Entry'!U32="No",0,IF('Data Entry'!U32="Not Possible","",2)))</f>
        <v>2</v>
      </c>
      <c r="V32" s="121">
        <f>IF('Data Entry'!V32="Yes",1,IF('Data Entry'!V32="No",0,IF('Data Entry'!V32="Not Possible","",2)))</f>
        <v>2</v>
      </c>
      <c r="W32" s="121">
        <f>IF('Data Entry'!W32="Yes",1,IF('Data Entry'!W32="No",0,IF('Data Entry'!W32="Not Possible","",2)))</f>
        <v>2</v>
      </c>
      <c r="X32" s="121">
        <f>IF('Data Entry'!X32="Yes",1,IF('Data Entry'!X32="No",0,IF('Data Entry'!X32="Not Possible","",2)))</f>
        <v>2</v>
      </c>
      <c r="Y32" s="121">
        <f>IF('Data Entry'!Y32="Yes",1,IF('Data Entry'!Y32="No",0,IF('Data Entry'!Y32="Not Possible","",2)))</f>
        <v>2</v>
      </c>
      <c r="Z32" s="121">
        <f>IF('Data Entry'!Z32="Yes",1,IF('Data Entry'!Z32="No",0,IF('Data Entry'!Z32="Not Possible","",2)))</f>
        <v>2</v>
      </c>
      <c r="AA32" s="121">
        <f>IF('Data Entry'!AA32="Yes",1,IF('Data Entry'!AA32="No",0,IF('Data Entry'!AA32="Not Possible","",2)))</f>
        <v>2</v>
      </c>
      <c r="AB32" s="121">
        <f>IF('Data Entry'!AB32="Yes",1,IF('Data Entry'!AB32="No",0,IF('Data Entry'!AB32="Not Possible","",2)))</f>
        <v>2</v>
      </c>
      <c r="AC32" s="121">
        <f>IF('Data Entry'!AC32="Yes",1,IF('Data Entry'!AC32="No",0,IF('Data Entry'!AC32="Not Possible","",2)))</f>
        <v>2</v>
      </c>
      <c r="AD32" s="121">
        <f>IF('Data Entry'!AD32="Yes",1,IF('Data Entry'!AD32="No",0,IF('Data Entry'!AD32="Not Possible","",2)))</f>
        <v>2</v>
      </c>
      <c r="AE32" s="121">
        <f>IF('Data Entry'!AE32="Yes",1,IF('Data Entry'!AE32="No",0,IF('Data Entry'!AE32="Not Possible","",2)))</f>
        <v>2</v>
      </c>
      <c r="AF32" s="121">
        <f>IF('Data Entry'!AF32="Yes",1,IF('Data Entry'!AF32="No",0,IF('Data Entry'!AF32="Not Possible","",2)))</f>
        <v>2</v>
      </c>
      <c r="AG32" s="121">
        <f>IF('Data Entry'!AG32="Yes",1,IF('Data Entry'!AG32="No",0,IF('Data Entry'!AG32="Not Possible","",2)))</f>
        <v>2</v>
      </c>
      <c r="AH32" s="121">
        <f>IF('Data Entry'!AH32="Yes",1,IF('Data Entry'!AH32="No",0,IF('Data Entry'!AH32="Not Possible","",2)))</f>
        <v>2</v>
      </c>
      <c r="AI32" s="121">
        <f>IF('Data Entry'!AI32="Yes",1,IF('Data Entry'!AI32="No",0,IF('Data Entry'!AI32="Not Possible","",2)))</f>
        <v>2</v>
      </c>
      <c r="AJ32" s="121">
        <f>IF('Data Entry'!AJ32="Yes",1,IF('Data Entry'!AJ32="No",0,IF('Data Entry'!AJ32="Not Possible","",2)))</f>
        <v>2</v>
      </c>
      <c r="AK32" s="121">
        <f>IF('Data Entry'!AK32="Yes",1,IF('Data Entry'!AK32="No",0,IF('Data Entry'!AK32="Not Possible","",2)))</f>
        <v>2</v>
      </c>
      <c r="AL32" s="121">
        <f>IF('Data Entry'!AL32="Yes",1,IF('Data Entry'!AL32="No",0,IF('Data Entry'!AL32="Not Possible","",2)))</f>
        <v>2</v>
      </c>
      <c r="AM32" s="121">
        <f>IF('Data Entry'!AM32="Yes",1,IF('Data Entry'!AM32="No",0,IF('Data Entry'!AM32="Not Possible","",2)))</f>
        <v>2</v>
      </c>
      <c r="AN32" s="121">
        <f>IF('Data Entry'!AN32="Yes",1,IF('Data Entry'!AN32="No",0,IF('Data Entry'!AN32="Not Possible","",2)))</f>
        <v>2</v>
      </c>
      <c r="AO32" s="121">
        <f>IF('Data Entry'!AO32="Yes",1,IF('Data Entry'!AO32="No",0,IF('Data Entry'!AO32="Not Possible","",2)))</f>
        <v>2</v>
      </c>
      <c r="AP32" s="121">
        <f>IF('Data Entry'!AP32="Yes",1,IF('Data Entry'!AP32="No",0,IF('Data Entry'!AP32="Not Possible","",2)))</f>
        <v>2</v>
      </c>
      <c r="AQ32" s="121">
        <f>IF('Data Entry'!AQ32="Yes",1,IF('Data Entry'!AQ32="No",0,IF('Data Entry'!AQ32="Not Possible","",2)))</f>
        <v>2</v>
      </c>
      <c r="AR32" s="121">
        <f>IF('Data Entry'!AR32="Yes",1,IF('Data Entry'!AR32="No",0,IF('Data Entry'!AR32="Not Possible","",2)))</f>
        <v>2</v>
      </c>
      <c r="AS32" s="121">
        <f>IF('Data Entry'!AS32="Yes",1,IF('Data Entry'!AS32="No",0,IF('Data Entry'!AS32="Not Possible","",2)))</f>
        <v>2</v>
      </c>
      <c r="AT32" s="121">
        <f>IF('Data Entry'!AT32="Yes",1,IF('Data Entry'!AT32="No",0,IF('Data Entry'!AT32="Not Possible","",2)))</f>
        <v>2</v>
      </c>
      <c r="AU32" s="121">
        <f>IF('Data Entry'!AU32="Yes",1,IF('Data Entry'!AU32="No",0,IF('Data Entry'!AU32="Not Possible","",2)))</f>
        <v>2</v>
      </c>
      <c r="AV32" s="121">
        <f>IF('Data Entry'!AV32="Yes",1,IF('Data Entry'!AV32="No",0,IF('Data Entry'!AV32="Not Possible","",2)))</f>
        <v>2</v>
      </c>
      <c r="AW32" s="121">
        <f>IF('Data Entry'!AW32="Yes",1,IF('Data Entry'!AW32="No",0,IF('Data Entry'!AW32="Not Possible","",2)))</f>
        <v>2</v>
      </c>
      <c r="AX32" s="121">
        <f>IF('Data Entry'!AX32="Yes",1,IF('Data Entry'!AX32="No",0,IF('Data Entry'!AX32="Not Possible","",2)))</f>
        <v>2</v>
      </c>
      <c r="AY32" s="121">
        <f>IF('Data Entry'!AY32="Yes",1,IF('Data Entry'!AY32="No",0,IF('Data Entry'!AY32="Not Possible","",2)))</f>
        <v>2</v>
      </c>
      <c r="AZ32" s="121">
        <f>IF('Data Entry'!AZ32="Yes",1,IF('Data Entry'!AZ32="No",0,IF('Data Entry'!AZ32="Not Possible","",2)))</f>
        <v>2</v>
      </c>
      <c r="BA32" s="121">
        <f>IF('Data Entry'!BA32="Yes",1,IF('Data Entry'!BA32="No",0,IF('Data Entry'!BA32="Not Possible","",2)))</f>
        <v>2</v>
      </c>
      <c r="BB32" s="121">
        <f>IF('Data Entry'!BB32="Yes",1,IF('Data Entry'!BB32="No",0,IF('Data Entry'!BB32="Not Possible","",2)))</f>
        <v>2</v>
      </c>
      <c r="BC32" s="121">
        <f>IF('Data Entry'!BC32="Yes",1,IF('Data Entry'!BC32="No",0,IF('Data Entry'!BC32="Not Possible","",2)))</f>
        <v>2</v>
      </c>
      <c r="BD32" s="121">
        <f>IF('Data Entry'!BD32="Yes",1,IF('Data Entry'!BD32="No",0,IF('Data Entry'!BD32="Not Possible","",2)))</f>
        <v>2</v>
      </c>
      <c r="BE32" s="121">
        <f>IF('Data Entry'!BE32="Yes",1,IF('Data Entry'!BE32="No",0,IF('Data Entry'!BE32="Not Possible","",2)))</f>
        <v>2</v>
      </c>
      <c r="BF32" s="121">
        <f>IF('Data Entry'!BF32="Yes",1,IF('Data Entry'!BF32="No",0,IF('Data Entry'!BF32="Not Possible","",2)))</f>
        <v>2</v>
      </c>
      <c r="BG32" s="121">
        <f>IF('Data Entry'!BG32="Yes",1,IF('Data Entry'!BG32="No",0,IF('Data Entry'!BG32="Not Possible","",2)))</f>
        <v>2</v>
      </c>
      <c r="BH32" s="121">
        <f>IF('Data Entry'!BH32="Yes",1,IF('Data Entry'!BH32="No",0,IF('Data Entry'!BH32="Not Possible","",2)))</f>
        <v>2</v>
      </c>
      <c r="BI32" s="121">
        <f>IF('Data Entry'!BI32="Yes",1,IF('Data Entry'!BI32="No",0,IF('Data Entry'!BI32="Not Possible","",2)))</f>
        <v>2</v>
      </c>
      <c r="BJ32" s="121">
        <f>IF('Data Entry'!BJ32="Yes",1,IF('Data Entry'!BJ32="No",0,IF('Data Entry'!BJ32="Not Possible","",2)))</f>
        <v>2</v>
      </c>
      <c r="BK32" s="121">
        <f>IF('Data Entry'!BK32="Yes",1,IF('Data Entry'!BK32="No",0,IF('Data Entry'!BK32="Not Possible","",2)))</f>
        <v>2</v>
      </c>
      <c r="BL32" s="121">
        <f>IF('Data Entry'!BL32="Yes",1,IF('Data Entry'!BL32="No",0,IF('Data Entry'!BL32="Not Possible","",2)))</f>
        <v>2</v>
      </c>
      <c r="BM32" s="121">
        <f>IF('Data Entry'!BM32="Yes",1,IF('Data Entry'!BM32="No",0,IF('Data Entry'!BM32="Not Possible","",2)))</f>
        <v>2</v>
      </c>
      <c r="BN32" s="121">
        <f>IF('Data Entry'!BN32="Yes",1,IF('Data Entry'!BN32="No",0,IF('Data Entry'!BN32="Not Possible","",2)))</f>
        <v>2</v>
      </c>
      <c r="BO32" s="121">
        <f>IF('Data Entry'!BO32="Yes",1,IF('Data Entry'!BO32="No",0,IF('Data Entry'!BO32="Not Possible","",2)))</f>
        <v>2</v>
      </c>
      <c r="BP32" s="121">
        <f>IF('Data Entry'!BP32="Yes",1,IF('Data Entry'!BP32="No",0,IF('Data Entry'!BP32="Not Possible","",2)))</f>
        <v>2</v>
      </c>
      <c r="BQ32" s="121">
        <f>IF('Data Entry'!BQ32="Yes",1,IF('Data Entry'!BQ32="No",0,IF('Data Entry'!BQ32="Not Possible","",2)))</f>
        <v>2</v>
      </c>
      <c r="BR32" s="121">
        <f>IF('Data Entry'!BR32="Yes",1,IF('Data Entry'!BR32="No",0,IF('Data Entry'!BR32="Not Possible","",2)))</f>
        <v>2</v>
      </c>
      <c r="BS32" s="121">
        <f>IF('Data Entry'!BS32="Yes",1,IF('Data Entry'!BS32="No",0,IF('Data Entry'!BS32="Not Possible","",2)))</f>
        <v>2</v>
      </c>
      <c r="BT32" s="121">
        <f>IF('Data Entry'!BT32="Yes",1,IF('Data Entry'!BT32="No",0,IF('Data Entry'!BT32="Not Possible","",2)))</f>
        <v>2</v>
      </c>
      <c r="BU32" s="121">
        <f>IF('Data Entry'!BU32="Yes",1,IF('Data Entry'!BU32="No",0,IF('Data Entry'!BU32="Not Possible","",2)))</f>
        <v>2</v>
      </c>
      <c r="BV32" s="121">
        <f>IF('Data Entry'!BV32="Yes",1,IF('Data Entry'!BV32="No",0,IF('Data Entry'!BV32="Not Possible","",2)))</f>
        <v>2</v>
      </c>
      <c r="BW32" s="121">
        <f>IF('Data Entry'!BW32="Yes",1,IF('Data Entry'!BW32="No",0,IF('Data Entry'!BW32="Not Possible","",2)))</f>
        <v>2</v>
      </c>
      <c r="BX32" s="121">
        <f>IF('Data Entry'!BX32="Yes",1,IF('Data Entry'!BX32="No",0,IF('Data Entry'!BX32="Not Possible","",2)))</f>
        <v>2</v>
      </c>
      <c r="BY32" s="121">
        <f>IF('Data Entry'!BY32="Yes",1,IF('Data Entry'!BY32="No",0,IF('Data Entry'!BY32="Not Possible","",2)))</f>
        <v>2</v>
      </c>
      <c r="BZ32" s="121">
        <f>IF('Data Entry'!BZ32="Yes",1,IF('Data Entry'!BZ32="No",0,IF('Data Entry'!BZ32="Not Possible","",2)))</f>
        <v>2</v>
      </c>
      <c r="CA32" s="121">
        <f>IF('Data Entry'!CA32="Yes",1,IF('Data Entry'!CA32="No",0,IF('Data Entry'!CA32="Not Possible","",2)))</f>
        <v>2</v>
      </c>
      <c r="CB32" s="121">
        <f>IF('Data Entry'!CB32="Yes",1,IF('Data Entry'!CB32="No",0,IF('Data Entry'!CB32="Not Possible","",2)))</f>
        <v>2</v>
      </c>
      <c r="CC32" s="121">
        <f>IF('Data Entry'!CC32="Yes",1,IF('Data Entry'!CC32="No",0,IF('Data Entry'!CC32="Not Possible","",2)))</f>
        <v>2</v>
      </c>
      <c r="CD32" s="121">
        <f>IF('Data Entry'!CD32="Yes",1,IF('Data Entry'!CD32="No",0,IF('Data Entry'!CD32="Not Possible","",2)))</f>
        <v>2</v>
      </c>
      <c r="CE32" s="121">
        <f>IF('Data Entry'!CE32="Yes",1,IF('Data Entry'!CE32="No",0,IF('Data Entry'!CE32="Not Possible","",2)))</f>
        <v>2</v>
      </c>
      <c r="CF32" s="121">
        <f>IF('Data Entry'!CF32="Yes",1,IF('Data Entry'!CF32="No",0,IF('Data Entry'!CF32="Not Possible","",2)))</f>
        <v>2</v>
      </c>
      <c r="CG32" s="121">
        <f>IF('Data Entry'!CG32="Yes",1,IF('Data Entry'!CG32="No",0,IF('Data Entry'!CG32="Not Possible","",2)))</f>
        <v>2</v>
      </c>
      <c r="CH32" s="121">
        <f>IF('Data Entry'!CH32="Yes",1,IF('Data Entry'!CH32="No",0,IF('Data Entry'!CH32="Not Possible","",2)))</f>
        <v>2</v>
      </c>
      <c r="CI32" s="121">
        <f>IF('Data Entry'!CI32="Yes",1,IF('Data Entry'!CI32="No",0,IF('Data Entry'!CI32="Not Possible","",2)))</f>
        <v>2</v>
      </c>
      <c r="CJ32" s="121">
        <f>IF('Data Entry'!CJ32="Yes",1,IF('Data Entry'!CJ32="No",0,IF('Data Entry'!CJ32="Not Possible","",2)))</f>
        <v>2</v>
      </c>
      <c r="CK32" s="121">
        <f>IF('Data Entry'!CK32="Yes",1,IF('Data Entry'!CK32="No",0,IF('Data Entry'!CK32="Not Possible","",2)))</f>
        <v>2</v>
      </c>
      <c r="CL32" s="121">
        <f>IF('Data Entry'!CL32="Yes",1,IF('Data Entry'!CL32="No",0,IF('Data Entry'!CL32="Not Possible","",2)))</f>
        <v>2</v>
      </c>
      <c r="CM32" s="121">
        <f>IF('Data Entry'!CM32="Yes",1,IF('Data Entry'!CM32="No",0,IF('Data Entry'!CM32="Not Possible","",2)))</f>
        <v>2</v>
      </c>
      <c r="CN32" s="121">
        <f>IF('Data Entry'!CN32="Yes",1,IF('Data Entry'!CN32="No",0,IF('Data Entry'!CN32="Not Possible","",2)))</f>
        <v>2</v>
      </c>
      <c r="CO32" s="121">
        <f>IF('Data Entry'!CO32="Yes",1,IF('Data Entry'!CO32="No",0,IF('Data Entry'!CO32="Not Possible","",2)))</f>
        <v>2</v>
      </c>
      <c r="CP32" s="121">
        <f>IF('Data Entry'!CP32="Yes",1,IF('Data Entry'!CP32="No",0,IF('Data Entry'!CP32="Not Possible","",2)))</f>
        <v>2</v>
      </c>
      <c r="CQ32" s="121">
        <f>IF('Data Entry'!CQ32="Yes",1,IF('Data Entry'!CQ32="No",0,IF('Data Entry'!CQ32="Not Possible","",2)))</f>
        <v>2</v>
      </c>
      <c r="CR32" s="121">
        <f>IF('Data Entry'!CR32="Yes",1,IF('Data Entry'!CR32="No",0,IF('Data Entry'!CR32="Not Possible","",2)))</f>
        <v>2</v>
      </c>
      <c r="CS32" s="121">
        <f>IF('Data Entry'!CS32="Yes",1,IF('Data Entry'!CS32="No",0,IF('Data Entry'!CS32="Not Possible","",2)))</f>
        <v>2</v>
      </c>
      <c r="CT32" s="121">
        <f>IF('Data Entry'!CT32="Yes",1,IF('Data Entry'!CT32="No",0,IF('Data Entry'!CT32="Not Possible","",2)))</f>
        <v>2</v>
      </c>
      <c r="CU32" s="121">
        <f>IF('Data Entry'!CU32="Yes",1,IF('Data Entry'!CU32="No",0,IF('Data Entry'!CU32="Not Possible","",2)))</f>
        <v>2</v>
      </c>
      <c r="CV32" s="121">
        <f>IF('Data Entry'!CV32="Yes",1,IF('Data Entry'!CV32="No",0,IF('Data Entry'!CV32="Not Possible","",2)))</f>
        <v>2</v>
      </c>
      <c r="CW32" s="121">
        <f>IF('Data Entry'!CW32="Yes",1,IF('Data Entry'!CW32="No",0,IF('Data Entry'!CW32="Not Possible","",2)))</f>
        <v>2</v>
      </c>
      <c r="CX32" s="121">
        <f>IF('Data Entry'!CX32="Yes",1,IF('Data Entry'!CX32="No",0,IF('Data Entry'!CX32="Not Possible","",2)))</f>
        <v>2</v>
      </c>
      <c r="CY32" s="121">
        <f>IF('Data Entry'!CY32="Yes",1,IF('Data Entry'!CY32="No",0,IF('Data Entry'!CY32="Not Possible","",2)))</f>
        <v>2</v>
      </c>
      <c r="CZ32" s="121">
        <f>IF('Data Entry'!CZ32="Yes",1,IF('Data Entry'!CZ32="No",0,IF('Data Entry'!CZ32="Not Possible","",2)))</f>
        <v>2</v>
      </c>
      <c r="DA32" s="121">
        <f>IF('Data Entry'!DA32="Yes",1,IF('Data Entry'!DA32="No",0,IF('Data Entry'!DA32="Not Possible","",2)))</f>
        <v>2</v>
      </c>
      <c r="DB32" s="121">
        <f>IF('Data Entry'!DB32="Yes",1,IF('Data Entry'!DB32="No",0,IF('Data Entry'!DB32="Not Possible","",2)))</f>
        <v>2</v>
      </c>
      <c r="DC32" s="121">
        <f>IF('Data Entry'!DC32="Yes",1,IF('Data Entry'!DC32="No",0,IF('Data Entry'!DC32="Not Possible","",2)))</f>
        <v>2</v>
      </c>
      <c r="DD32" s="121">
        <f>IF('Data Entry'!DD32="Yes",1,IF('Data Entry'!DD32="No",0,IF('Data Entry'!DD32="Not Possible","",2)))</f>
        <v>2</v>
      </c>
      <c r="DE32" s="121">
        <f>IF('Data Entry'!DE32="Yes",1,IF('Data Entry'!DE32="No",0,IF('Data Entry'!DE32="Not Possible","",2)))</f>
        <v>2</v>
      </c>
      <c r="DF32" s="121">
        <f>IF('Data Entry'!DF32="Yes",1,IF('Data Entry'!DF32="No",0,IF('Data Entry'!DF32="Not Possible","",2)))</f>
        <v>2</v>
      </c>
      <c r="DG32" s="121">
        <f>IF('Data Entry'!DG32="Yes",1,IF('Data Entry'!DG32="No",0,IF('Data Entry'!DG32="Not Possible","",2)))</f>
        <v>2</v>
      </c>
      <c r="DH32" s="121">
        <f>IF('Data Entry'!DH32="Yes",1,IF('Data Entry'!DH32="No",0,IF('Data Entry'!DH32="Not Possible","",2)))</f>
        <v>2</v>
      </c>
      <c r="DI32" s="121">
        <f>IF('Data Entry'!DI32="Yes",1,IF('Data Entry'!DI32="No",0,IF('Data Entry'!DI32="Not Possible","",2)))</f>
        <v>2</v>
      </c>
      <c r="DJ32" s="121">
        <f>IF('Data Entry'!DJ32="Yes",1,IF('Data Entry'!DJ32="No",0,IF('Data Entry'!DJ32="Not Possible","",2)))</f>
        <v>2</v>
      </c>
      <c r="DK32" s="121">
        <f>IF('Data Entry'!DK32="Yes",1,IF('Data Entry'!DK32="No",0,IF('Data Entry'!DK32="Not Possible","",2)))</f>
        <v>2</v>
      </c>
      <c r="DL32" s="121">
        <f>IF('Data Entry'!DL32="Yes",1,IF('Data Entry'!DL32="No",0,IF('Data Entry'!DL32="Not Possible","",2)))</f>
        <v>2</v>
      </c>
      <c r="DM32" s="121">
        <f>IF('Data Entry'!DM32="Yes",1,IF('Data Entry'!DM32="No",0,IF('Data Entry'!DM32="Not Possible","",2)))</f>
        <v>2</v>
      </c>
      <c r="DN32" s="121">
        <f>IF('Data Entry'!DN32="Yes",1,IF('Data Entry'!DN32="No",0,IF('Data Entry'!DN32="Not Possible","",2)))</f>
        <v>2</v>
      </c>
      <c r="DO32" s="121">
        <f>IF('Data Entry'!DO32="Yes",1,IF('Data Entry'!DO32="No",0,IF('Data Entry'!DO32="Not Possible","",2)))</f>
        <v>2</v>
      </c>
      <c r="DP32" s="121">
        <f>IF('Data Entry'!DP32="Yes",1,IF('Data Entry'!DP32="No",0,IF('Data Entry'!DP32="Not Possible","",2)))</f>
        <v>2</v>
      </c>
      <c r="DQ32" s="121">
        <f>IF('Data Entry'!DQ32="Yes",1,IF('Data Entry'!DQ32="No",0,IF('Data Entry'!DQ32="Not Possible","",2)))</f>
        <v>2</v>
      </c>
      <c r="DR32" s="121">
        <f>IF('Data Entry'!DR32="Yes",1,IF('Data Entry'!DR32="No",0,IF('Data Entry'!DR32="Not Possible","",2)))</f>
        <v>2</v>
      </c>
      <c r="DS32" s="121">
        <f>IF('Data Entry'!DS32="Yes",1,IF('Data Entry'!DS32="No",0,IF('Data Entry'!DS32="Not Possible","",2)))</f>
        <v>2</v>
      </c>
      <c r="DT32" s="121">
        <f>IF('Data Entry'!DT32="Yes",1,IF('Data Entry'!DT32="No",0,IF('Data Entry'!DT32="Not Possible","",2)))</f>
        <v>2</v>
      </c>
    </row>
    <row r="33" spans="1:126" ht="16" customHeight="1">
      <c r="A33" s="122" t="s">
        <v>98</v>
      </c>
      <c r="E33" s="121">
        <f>IF('Data Entry'!E33="Yes",1,IF('Data Entry'!E33="No",0,IF('Data Entry'!E33="N/A","",2)))</f>
        <v>2</v>
      </c>
      <c r="F33" s="121">
        <f>IF('Data Entry'!F33="Yes",1,IF('Data Entry'!F33="No",0,IF('Data Entry'!F33="N/A","",2)))</f>
        <v>2</v>
      </c>
      <c r="G33" s="121">
        <f>IF('Data Entry'!G33="Yes",1,IF('Data Entry'!G33="No",0,IF('Data Entry'!G33="N/A","",2)))</f>
        <v>2</v>
      </c>
      <c r="H33" s="121">
        <f>IF('Data Entry'!H33="Yes",1,IF('Data Entry'!H33="No",0,IF('Data Entry'!H33="N/A","",2)))</f>
        <v>2</v>
      </c>
      <c r="I33" s="121">
        <f>IF('Data Entry'!I33="Yes",1,IF('Data Entry'!I33="No",0,IF('Data Entry'!I33="N/A","",2)))</f>
        <v>2</v>
      </c>
      <c r="J33" s="121">
        <f>IF('Data Entry'!J33="Yes",1,IF('Data Entry'!J33="No",0,IF('Data Entry'!J33="N/A","",2)))</f>
        <v>2</v>
      </c>
      <c r="K33" s="121">
        <f>IF('Data Entry'!K33="Yes",1,IF('Data Entry'!K33="No",0,IF('Data Entry'!K33="N/A","",2)))</f>
        <v>2</v>
      </c>
      <c r="L33" s="121">
        <f>IF('Data Entry'!L33="Yes",1,IF('Data Entry'!L33="No",0,IF('Data Entry'!L33="N/A","",2)))</f>
        <v>2</v>
      </c>
      <c r="M33" s="121">
        <f>IF('Data Entry'!M33="Yes",1,IF('Data Entry'!M33="No",0,IF('Data Entry'!M33="N/A","",2)))</f>
        <v>2</v>
      </c>
      <c r="N33" s="121">
        <f>IF('Data Entry'!N33="Yes",1,IF('Data Entry'!N33="No",0,IF('Data Entry'!N33="N/A","",2)))</f>
        <v>2</v>
      </c>
      <c r="O33" s="121">
        <f>IF('Data Entry'!O33="Yes",1,IF('Data Entry'!O33="No",0,IF('Data Entry'!O33="N/A","",2)))</f>
        <v>2</v>
      </c>
      <c r="P33" s="121">
        <f>IF('Data Entry'!P33="Yes",1,IF('Data Entry'!P33="No",0,IF('Data Entry'!P33="N/A","",2)))</f>
        <v>2</v>
      </c>
      <c r="Q33" s="121">
        <f>IF('Data Entry'!Q33="Yes",1,IF('Data Entry'!Q33="No",0,IF('Data Entry'!Q33="N/A","",2)))</f>
        <v>2</v>
      </c>
      <c r="R33" s="121">
        <f>IF('Data Entry'!R33="Yes",1,IF('Data Entry'!R33="No",0,IF('Data Entry'!R33="N/A","",2)))</f>
        <v>2</v>
      </c>
      <c r="S33" s="121">
        <f>IF('Data Entry'!S33="Yes",1,IF('Data Entry'!S33="No",0,IF('Data Entry'!S33="N/A","",2)))</f>
        <v>2</v>
      </c>
      <c r="T33" s="121">
        <f>IF('Data Entry'!T33="Yes",1,IF('Data Entry'!T33="No",0,IF('Data Entry'!T33="N/A","",2)))</f>
        <v>2</v>
      </c>
      <c r="U33" s="121">
        <f>IF('Data Entry'!U33="Yes",1,IF('Data Entry'!U33="No",0,IF('Data Entry'!U33="N/A","",2)))</f>
        <v>2</v>
      </c>
      <c r="V33" s="121">
        <f>IF('Data Entry'!V33="Yes",1,IF('Data Entry'!V33="No",0,IF('Data Entry'!V33="N/A","",2)))</f>
        <v>2</v>
      </c>
      <c r="W33" s="121">
        <f>IF('Data Entry'!W33="Yes",1,IF('Data Entry'!W33="No",0,IF('Data Entry'!W33="N/A","",2)))</f>
        <v>2</v>
      </c>
      <c r="X33" s="121">
        <f>IF('Data Entry'!X33="Yes",1,IF('Data Entry'!X33="No",0,IF('Data Entry'!X33="N/A","",2)))</f>
        <v>2</v>
      </c>
      <c r="Y33" s="121">
        <f>IF('Data Entry'!Y33="Yes",1,IF('Data Entry'!Y33="No",0,IF('Data Entry'!Y33="N/A","",2)))</f>
        <v>2</v>
      </c>
      <c r="Z33" s="121">
        <f>IF('Data Entry'!Z33="Yes",1,IF('Data Entry'!Z33="No",0,IF('Data Entry'!Z33="N/A","",2)))</f>
        <v>2</v>
      </c>
      <c r="AA33" s="121">
        <f>IF('Data Entry'!AA33="Yes",1,IF('Data Entry'!AA33="No",0,IF('Data Entry'!AA33="N/A","",2)))</f>
        <v>2</v>
      </c>
      <c r="AB33" s="121">
        <f>IF('Data Entry'!AB33="Yes",1,IF('Data Entry'!AB33="No",0,IF('Data Entry'!AB33="N/A","",2)))</f>
        <v>2</v>
      </c>
      <c r="AC33" s="121">
        <f>IF('Data Entry'!AC33="Yes",1,IF('Data Entry'!AC33="No",0,IF('Data Entry'!AC33="N/A","",2)))</f>
        <v>2</v>
      </c>
      <c r="AD33" s="121">
        <f>IF('Data Entry'!AD33="Yes",1,IF('Data Entry'!AD33="No",0,IF('Data Entry'!AD33="N/A","",2)))</f>
        <v>2</v>
      </c>
      <c r="AE33" s="121">
        <f>IF('Data Entry'!AE33="Yes",1,IF('Data Entry'!AE33="No",0,IF('Data Entry'!AE33="N/A","",2)))</f>
        <v>2</v>
      </c>
      <c r="AF33" s="121">
        <f>IF('Data Entry'!AF33="Yes",1,IF('Data Entry'!AF33="No",0,IF('Data Entry'!AF33="N/A","",2)))</f>
        <v>2</v>
      </c>
      <c r="AG33" s="121">
        <f>IF('Data Entry'!AG33="Yes",1,IF('Data Entry'!AG33="No",0,IF('Data Entry'!AG33="N/A","",2)))</f>
        <v>2</v>
      </c>
      <c r="AH33" s="121">
        <f>IF('Data Entry'!AH33="Yes",1,IF('Data Entry'!AH33="No",0,IF('Data Entry'!AH33="N/A","",2)))</f>
        <v>2</v>
      </c>
      <c r="AI33" s="121">
        <f>IF('Data Entry'!AI33="Yes",1,IF('Data Entry'!AI33="No",0,IF('Data Entry'!AI33="N/A","",2)))</f>
        <v>2</v>
      </c>
      <c r="AJ33" s="121">
        <f>IF('Data Entry'!AJ33="Yes",1,IF('Data Entry'!AJ33="No",0,IF('Data Entry'!AJ33="N/A","",2)))</f>
        <v>2</v>
      </c>
      <c r="AK33" s="121">
        <f>IF('Data Entry'!AK33="Yes",1,IF('Data Entry'!AK33="No",0,IF('Data Entry'!AK33="N/A","",2)))</f>
        <v>2</v>
      </c>
      <c r="AL33" s="121">
        <f>IF('Data Entry'!AL33="Yes",1,IF('Data Entry'!AL33="No",0,IF('Data Entry'!AL33="N/A","",2)))</f>
        <v>2</v>
      </c>
      <c r="AM33" s="121">
        <f>IF('Data Entry'!AM33="Yes",1,IF('Data Entry'!AM33="No",0,IF('Data Entry'!AM33="N/A","",2)))</f>
        <v>2</v>
      </c>
      <c r="AN33" s="121">
        <f>IF('Data Entry'!AN33="Yes",1,IF('Data Entry'!AN33="No",0,IF('Data Entry'!AN33="N/A","",2)))</f>
        <v>2</v>
      </c>
      <c r="AO33" s="121">
        <f>IF('Data Entry'!AO33="Yes",1,IF('Data Entry'!AO33="No",0,IF('Data Entry'!AO33="N/A","",2)))</f>
        <v>2</v>
      </c>
      <c r="AP33" s="121">
        <f>IF('Data Entry'!AP33="Yes",1,IF('Data Entry'!AP33="No",0,IF('Data Entry'!AP33="N/A","",2)))</f>
        <v>2</v>
      </c>
      <c r="AQ33" s="121">
        <f>IF('Data Entry'!AQ33="Yes",1,IF('Data Entry'!AQ33="No",0,IF('Data Entry'!AQ33="N/A","",2)))</f>
        <v>2</v>
      </c>
      <c r="AR33" s="121">
        <f>IF('Data Entry'!AR33="Yes",1,IF('Data Entry'!AR33="No",0,IF('Data Entry'!AR33="N/A","",2)))</f>
        <v>2</v>
      </c>
      <c r="AS33" s="121">
        <f>IF('Data Entry'!AS33="Yes",1,IF('Data Entry'!AS33="No",0,IF('Data Entry'!AS33="N/A","",2)))</f>
        <v>2</v>
      </c>
      <c r="AT33" s="121">
        <f>IF('Data Entry'!AT33="Yes",1,IF('Data Entry'!AT33="No",0,IF('Data Entry'!AT33="N/A","",2)))</f>
        <v>2</v>
      </c>
      <c r="AU33" s="121">
        <f>IF('Data Entry'!AU33="Yes",1,IF('Data Entry'!AU33="No",0,IF('Data Entry'!AU33="N/A","",2)))</f>
        <v>2</v>
      </c>
      <c r="AV33" s="121">
        <f>IF('Data Entry'!AV33="Yes",1,IF('Data Entry'!AV33="No",0,IF('Data Entry'!AV33="N/A","",2)))</f>
        <v>2</v>
      </c>
      <c r="AW33" s="121">
        <f>IF('Data Entry'!AW33="Yes",1,IF('Data Entry'!AW33="No",0,IF('Data Entry'!AW33="N/A","",2)))</f>
        <v>2</v>
      </c>
      <c r="AX33" s="121">
        <f>IF('Data Entry'!AX33="Yes",1,IF('Data Entry'!AX33="No",0,IF('Data Entry'!AX33="N/A","",2)))</f>
        <v>2</v>
      </c>
      <c r="AY33" s="121">
        <f>IF('Data Entry'!AY33="Yes",1,IF('Data Entry'!AY33="No",0,IF('Data Entry'!AY33="N/A","",2)))</f>
        <v>2</v>
      </c>
      <c r="AZ33" s="121">
        <f>IF('Data Entry'!AZ33="Yes",1,IF('Data Entry'!AZ33="No",0,IF('Data Entry'!AZ33="N/A","",2)))</f>
        <v>2</v>
      </c>
      <c r="BA33" s="121">
        <f>IF('Data Entry'!BA33="Yes",1,IF('Data Entry'!BA33="No",0,IF('Data Entry'!BA33="N/A","",2)))</f>
        <v>2</v>
      </c>
      <c r="BB33" s="121">
        <f>IF('Data Entry'!BB33="Yes",1,IF('Data Entry'!BB33="No",0,IF('Data Entry'!BB33="N/A","",2)))</f>
        <v>2</v>
      </c>
      <c r="BC33" s="121">
        <f>IF('Data Entry'!BC33="Yes",1,IF('Data Entry'!BC33="No",0,IF('Data Entry'!BC33="N/A","",2)))</f>
        <v>2</v>
      </c>
      <c r="BD33" s="121">
        <f>IF('Data Entry'!BD33="Yes",1,IF('Data Entry'!BD33="No",0,IF('Data Entry'!BD33="N/A","",2)))</f>
        <v>2</v>
      </c>
      <c r="BE33" s="121">
        <f>IF('Data Entry'!BE33="Yes",1,IF('Data Entry'!BE33="No",0,IF('Data Entry'!BE33="N/A","",2)))</f>
        <v>2</v>
      </c>
      <c r="BF33" s="121">
        <f>IF('Data Entry'!BF33="Yes",1,IF('Data Entry'!BF33="No",0,IF('Data Entry'!BF33="N/A","",2)))</f>
        <v>2</v>
      </c>
      <c r="BG33" s="121">
        <f>IF('Data Entry'!BG33="Yes",1,IF('Data Entry'!BG33="No",0,IF('Data Entry'!BG33="N/A","",2)))</f>
        <v>2</v>
      </c>
      <c r="BH33" s="121">
        <f>IF('Data Entry'!BH33="Yes",1,IF('Data Entry'!BH33="No",0,IF('Data Entry'!BH33="N/A","",2)))</f>
        <v>2</v>
      </c>
      <c r="BI33" s="121">
        <f>IF('Data Entry'!BI33="Yes",1,IF('Data Entry'!BI33="No",0,IF('Data Entry'!BI33="N/A","",2)))</f>
        <v>2</v>
      </c>
      <c r="BJ33" s="121">
        <f>IF('Data Entry'!BJ33="Yes",1,IF('Data Entry'!BJ33="No",0,IF('Data Entry'!BJ33="N/A","",2)))</f>
        <v>2</v>
      </c>
      <c r="BK33" s="121">
        <f>IF('Data Entry'!BK33="Yes",1,IF('Data Entry'!BK33="No",0,IF('Data Entry'!BK33="N/A","",2)))</f>
        <v>2</v>
      </c>
      <c r="BL33" s="121">
        <f>IF('Data Entry'!BL33="Yes",1,IF('Data Entry'!BL33="No",0,IF('Data Entry'!BL33="N/A","",2)))</f>
        <v>2</v>
      </c>
      <c r="BM33" s="121">
        <f>IF('Data Entry'!BM33="Yes",1,IF('Data Entry'!BM33="No",0,IF('Data Entry'!BM33="N/A","",2)))</f>
        <v>2</v>
      </c>
      <c r="BN33" s="121">
        <f>IF('Data Entry'!BN33="Yes",1,IF('Data Entry'!BN33="No",0,IF('Data Entry'!BN33="N/A","",2)))</f>
        <v>2</v>
      </c>
      <c r="BO33" s="121">
        <f>IF('Data Entry'!BO33="Yes",1,IF('Data Entry'!BO33="No",0,IF('Data Entry'!BO33="N/A","",2)))</f>
        <v>2</v>
      </c>
      <c r="BP33" s="121">
        <f>IF('Data Entry'!BP33="Yes",1,IF('Data Entry'!BP33="No",0,IF('Data Entry'!BP33="N/A","",2)))</f>
        <v>2</v>
      </c>
      <c r="BQ33" s="121">
        <f>IF('Data Entry'!BQ33="Yes",1,IF('Data Entry'!BQ33="No",0,IF('Data Entry'!BQ33="N/A","",2)))</f>
        <v>2</v>
      </c>
      <c r="BR33" s="121">
        <f>IF('Data Entry'!BR33="Yes",1,IF('Data Entry'!BR33="No",0,IF('Data Entry'!BR33="N/A","",2)))</f>
        <v>2</v>
      </c>
      <c r="BS33" s="121">
        <f>IF('Data Entry'!BS33="Yes",1,IF('Data Entry'!BS33="No",0,IF('Data Entry'!BS33="N/A","",2)))</f>
        <v>2</v>
      </c>
      <c r="BT33" s="121">
        <f>IF('Data Entry'!BT33="Yes",1,IF('Data Entry'!BT33="No",0,IF('Data Entry'!BT33="N/A","",2)))</f>
        <v>2</v>
      </c>
      <c r="BU33" s="121">
        <f>IF('Data Entry'!BU33="Yes",1,IF('Data Entry'!BU33="No",0,IF('Data Entry'!BU33="N/A","",2)))</f>
        <v>2</v>
      </c>
      <c r="BV33" s="121">
        <f>IF('Data Entry'!BV33="Yes",1,IF('Data Entry'!BV33="No",0,IF('Data Entry'!BV33="N/A","",2)))</f>
        <v>2</v>
      </c>
      <c r="BW33" s="121">
        <f>IF('Data Entry'!BW33="Yes",1,IF('Data Entry'!BW33="No",0,IF('Data Entry'!BW33="N/A","",2)))</f>
        <v>2</v>
      </c>
      <c r="BX33" s="121">
        <f>IF('Data Entry'!BX33="Yes",1,IF('Data Entry'!BX33="No",0,IF('Data Entry'!BX33="N/A","",2)))</f>
        <v>2</v>
      </c>
      <c r="BY33" s="121">
        <f>IF('Data Entry'!BY33="Yes",1,IF('Data Entry'!BY33="No",0,IF('Data Entry'!BY33="N/A","",2)))</f>
        <v>2</v>
      </c>
      <c r="BZ33" s="121">
        <f>IF('Data Entry'!BZ33="Yes",1,IF('Data Entry'!BZ33="No",0,IF('Data Entry'!BZ33="N/A","",2)))</f>
        <v>2</v>
      </c>
      <c r="CA33" s="121">
        <f>IF('Data Entry'!CA33="Yes",1,IF('Data Entry'!CA33="No",0,IF('Data Entry'!CA33="N/A","",2)))</f>
        <v>2</v>
      </c>
      <c r="CB33" s="121">
        <f>IF('Data Entry'!CB33="Yes",1,IF('Data Entry'!CB33="No",0,IF('Data Entry'!CB33="N/A","",2)))</f>
        <v>2</v>
      </c>
      <c r="CC33" s="121">
        <f>IF('Data Entry'!CC33="Yes",1,IF('Data Entry'!CC33="No",0,IF('Data Entry'!CC33="N/A","",2)))</f>
        <v>2</v>
      </c>
      <c r="CD33" s="121">
        <f>IF('Data Entry'!CD33="Yes",1,IF('Data Entry'!CD33="No",0,IF('Data Entry'!CD33="N/A","",2)))</f>
        <v>2</v>
      </c>
      <c r="CE33" s="121">
        <f>IF('Data Entry'!CE33="Yes",1,IF('Data Entry'!CE33="No",0,IF('Data Entry'!CE33="N/A","",2)))</f>
        <v>2</v>
      </c>
      <c r="CF33" s="121">
        <f>IF('Data Entry'!CF33="Yes",1,IF('Data Entry'!CF33="No",0,IF('Data Entry'!CF33="N/A","",2)))</f>
        <v>2</v>
      </c>
      <c r="CG33" s="121">
        <f>IF('Data Entry'!CG33="Yes",1,IF('Data Entry'!CG33="No",0,IF('Data Entry'!CG33="N/A","",2)))</f>
        <v>2</v>
      </c>
      <c r="CH33" s="121">
        <f>IF('Data Entry'!CH33="Yes",1,IF('Data Entry'!CH33="No",0,IF('Data Entry'!CH33="N/A","",2)))</f>
        <v>2</v>
      </c>
      <c r="CI33" s="121">
        <f>IF('Data Entry'!CI33="Yes",1,IF('Data Entry'!CI33="No",0,IF('Data Entry'!CI33="N/A","",2)))</f>
        <v>2</v>
      </c>
      <c r="CJ33" s="121">
        <f>IF('Data Entry'!CJ33="Yes",1,IF('Data Entry'!CJ33="No",0,IF('Data Entry'!CJ33="N/A","",2)))</f>
        <v>2</v>
      </c>
      <c r="CK33" s="121">
        <f>IF('Data Entry'!CK33="Yes",1,IF('Data Entry'!CK33="No",0,IF('Data Entry'!CK33="N/A","",2)))</f>
        <v>2</v>
      </c>
      <c r="CL33" s="121">
        <f>IF('Data Entry'!CL33="Yes",1,IF('Data Entry'!CL33="No",0,IF('Data Entry'!CL33="N/A","",2)))</f>
        <v>2</v>
      </c>
      <c r="CM33" s="121">
        <f>IF('Data Entry'!CM33="Yes",1,IF('Data Entry'!CM33="No",0,IF('Data Entry'!CM33="N/A","",2)))</f>
        <v>2</v>
      </c>
      <c r="CN33" s="121">
        <f>IF('Data Entry'!CN33="Yes",1,IF('Data Entry'!CN33="No",0,IF('Data Entry'!CN33="N/A","",2)))</f>
        <v>2</v>
      </c>
      <c r="CO33" s="121">
        <f>IF('Data Entry'!CO33="Yes",1,IF('Data Entry'!CO33="No",0,IF('Data Entry'!CO33="N/A","",2)))</f>
        <v>2</v>
      </c>
      <c r="CP33" s="121">
        <f>IF('Data Entry'!CP33="Yes",1,IF('Data Entry'!CP33="No",0,IF('Data Entry'!CP33="N/A","",2)))</f>
        <v>2</v>
      </c>
      <c r="CQ33" s="121">
        <f>IF('Data Entry'!CQ33="Yes",1,IF('Data Entry'!CQ33="No",0,IF('Data Entry'!CQ33="N/A","",2)))</f>
        <v>2</v>
      </c>
      <c r="CR33" s="121">
        <f>IF('Data Entry'!CR33="Yes",1,IF('Data Entry'!CR33="No",0,IF('Data Entry'!CR33="N/A","",2)))</f>
        <v>2</v>
      </c>
      <c r="CS33" s="121">
        <f>IF('Data Entry'!CS33="Yes",1,IF('Data Entry'!CS33="No",0,IF('Data Entry'!CS33="N/A","",2)))</f>
        <v>2</v>
      </c>
      <c r="CT33" s="121">
        <f>IF('Data Entry'!CT33="Yes",1,IF('Data Entry'!CT33="No",0,IF('Data Entry'!CT33="N/A","",2)))</f>
        <v>2</v>
      </c>
      <c r="CU33" s="121">
        <f>IF('Data Entry'!CU33="Yes",1,IF('Data Entry'!CU33="No",0,IF('Data Entry'!CU33="N/A","",2)))</f>
        <v>2</v>
      </c>
      <c r="CV33" s="121">
        <f>IF('Data Entry'!CV33="Yes",1,IF('Data Entry'!CV33="No",0,IF('Data Entry'!CV33="N/A","",2)))</f>
        <v>2</v>
      </c>
      <c r="CW33" s="121">
        <f>IF('Data Entry'!CW33="Yes",1,IF('Data Entry'!CW33="No",0,IF('Data Entry'!CW33="N/A","",2)))</f>
        <v>2</v>
      </c>
      <c r="CX33" s="121">
        <f>IF('Data Entry'!CX33="Yes",1,IF('Data Entry'!CX33="No",0,IF('Data Entry'!CX33="N/A","",2)))</f>
        <v>2</v>
      </c>
      <c r="CY33" s="121">
        <f>IF('Data Entry'!CY33="Yes",1,IF('Data Entry'!CY33="No",0,IF('Data Entry'!CY33="N/A","",2)))</f>
        <v>2</v>
      </c>
      <c r="CZ33" s="121">
        <f>IF('Data Entry'!CZ33="Yes",1,IF('Data Entry'!CZ33="No",0,IF('Data Entry'!CZ33="N/A","",2)))</f>
        <v>2</v>
      </c>
      <c r="DA33" s="121">
        <f>IF('Data Entry'!DA33="Yes",1,IF('Data Entry'!DA33="No",0,IF('Data Entry'!DA33="N/A","",2)))</f>
        <v>2</v>
      </c>
      <c r="DB33" s="121">
        <f>IF('Data Entry'!DB33="Yes",1,IF('Data Entry'!DB33="No",0,IF('Data Entry'!DB33="N/A","",2)))</f>
        <v>2</v>
      </c>
      <c r="DC33" s="121">
        <f>IF('Data Entry'!DC33="Yes",1,IF('Data Entry'!DC33="No",0,IF('Data Entry'!DC33="N/A","",2)))</f>
        <v>2</v>
      </c>
      <c r="DD33" s="121">
        <f>IF('Data Entry'!DD33="Yes",1,IF('Data Entry'!DD33="No",0,IF('Data Entry'!DD33="N/A","",2)))</f>
        <v>2</v>
      </c>
      <c r="DE33" s="121">
        <f>IF('Data Entry'!DE33="Yes",1,IF('Data Entry'!DE33="No",0,IF('Data Entry'!DE33="N/A","",2)))</f>
        <v>2</v>
      </c>
      <c r="DF33" s="121">
        <f>IF('Data Entry'!DF33="Yes",1,IF('Data Entry'!DF33="No",0,IF('Data Entry'!DF33="N/A","",2)))</f>
        <v>2</v>
      </c>
      <c r="DG33" s="121">
        <f>IF('Data Entry'!DG33="Yes",1,IF('Data Entry'!DG33="No",0,IF('Data Entry'!DG33="N/A","",2)))</f>
        <v>2</v>
      </c>
      <c r="DH33" s="121">
        <f>IF('Data Entry'!DH33="Yes",1,IF('Data Entry'!DH33="No",0,IF('Data Entry'!DH33="N/A","",2)))</f>
        <v>2</v>
      </c>
      <c r="DI33" s="121">
        <f>IF('Data Entry'!DI33="Yes",1,IF('Data Entry'!DI33="No",0,IF('Data Entry'!DI33="N/A","",2)))</f>
        <v>2</v>
      </c>
      <c r="DJ33" s="121">
        <f>IF('Data Entry'!DJ33="Yes",1,IF('Data Entry'!DJ33="No",0,IF('Data Entry'!DJ33="N/A","",2)))</f>
        <v>2</v>
      </c>
      <c r="DK33" s="121">
        <f>IF('Data Entry'!DK33="Yes",1,IF('Data Entry'!DK33="No",0,IF('Data Entry'!DK33="N/A","",2)))</f>
        <v>2</v>
      </c>
      <c r="DL33" s="121">
        <f>IF('Data Entry'!DL33="Yes",1,IF('Data Entry'!DL33="No",0,IF('Data Entry'!DL33="N/A","",2)))</f>
        <v>2</v>
      </c>
      <c r="DM33" s="121">
        <f>IF('Data Entry'!DM33="Yes",1,IF('Data Entry'!DM33="No",0,IF('Data Entry'!DM33="N/A","",2)))</f>
        <v>2</v>
      </c>
      <c r="DN33" s="121">
        <f>IF('Data Entry'!DN33="Yes",1,IF('Data Entry'!DN33="No",0,IF('Data Entry'!DN33="N/A","",2)))</f>
        <v>2</v>
      </c>
      <c r="DO33" s="121">
        <f>IF('Data Entry'!DO33="Yes",1,IF('Data Entry'!DO33="No",0,IF('Data Entry'!DO33="N/A","",2)))</f>
        <v>2</v>
      </c>
      <c r="DP33" s="121">
        <f>IF('Data Entry'!DP33="Yes",1,IF('Data Entry'!DP33="No",0,IF('Data Entry'!DP33="N/A","",2)))</f>
        <v>2</v>
      </c>
      <c r="DQ33" s="121">
        <f>IF('Data Entry'!DQ33="Yes",1,IF('Data Entry'!DQ33="No",0,IF('Data Entry'!DQ33="N/A","",2)))</f>
        <v>2</v>
      </c>
      <c r="DR33" s="121">
        <f>IF('Data Entry'!DR33="Yes",1,IF('Data Entry'!DR33="No",0,IF('Data Entry'!DR33="N/A","",2)))</f>
        <v>2</v>
      </c>
      <c r="DS33" s="121">
        <f>IF('Data Entry'!DS33="Yes",1,IF('Data Entry'!DS33="No",0,IF('Data Entry'!DS33="N/A","",2)))</f>
        <v>2</v>
      </c>
      <c r="DT33" s="121">
        <f>IF('Data Entry'!DT33="Yes",1,IF('Data Entry'!DT33="No",0,IF('Data Entry'!DT33="N/A","",2)))</f>
        <v>2</v>
      </c>
    </row>
    <row r="34" spans="1:126" ht="16" customHeight="1">
      <c r="A34" s="120" t="s">
        <v>112</v>
      </c>
      <c r="E34" s="121" t="str">
        <f>IF('Data Entry'!E34="Yes",1,IF('Data Entry'!E34="No",0,IF('Data Entry'!E34="Not Possible",2,"")))</f>
        <v/>
      </c>
      <c r="F34" s="121">
        <f>IF('Data Entry'!F34="Yes",1,IF('Data Entry'!F34="No",0,IF('Data Entry'!F34="Not Possible","",2)))</f>
        <v>2</v>
      </c>
      <c r="G34" s="121">
        <f>IF('Data Entry'!G34="Yes",1,IF('Data Entry'!G34="No",0,IF('Data Entry'!G34="Not Possible","",2)))</f>
        <v>2</v>
      </c>
      <c r="H34" s="121">
        <f>IF('Data Entry'!H34="Yes",1,IF('Data Entry'!H34="No",0,IF('Data Entry'!H34="Not Possible","",2)))</f>
        <v>2</v>
      </c>
      <c r="I34" s="121">
        <f>IF('Data Entry'!I34="Yes",1,IF('Data Entry'!I34="No",0,IF('Data Entry'!I34="Not Possible","",2)))</f>
        <v>2</v>
      </c>
      <c r="J34" s="121">
        <f>IF('Data Entry'!J34="Yes",1,IF('Data Entry'!J34="No",0,IF('Data Entry'!J34="Not Possible","",2)))</f>
        <v>2</v>
      </c>
      <c r="K34" s="121">
        <f>IF('Data Entry'!K34="Yes",1,IF('Data Entry'!K34="No",0,IF('Data Entry'!K34="Not Possible","",2)))</f>
        <v>2</v>
      </c>
      <c r="L34" s="121">
        <f>IF('Data Entry'!L34="Yes",1,IF('Data Entry'!L34="No",0,IF('Data Entry'!L34="Not Possible","",2)))</f>
        <v>2</v>
      </c>
      <c r="M34" s="121">
        <f>IF('Data Entry'!M34="Yes",1,IF('Data Entry'!M34="No",0,IF('Data Entry'!M34="Not Possible","",2)))</f>
        <v>2</v>
      </c>
      <c r="N34" s="121">
        <f>IF('Data Entry'!N34="Yes",1,IF('Data Entry'!N34="No",0,IF('Data Entry'!N34="Not Possible","",2)))</f>
        <v>2</v>
      </c>
      <c r="O34" s="121">
        <f>IF('Data Entry'!O34="Yes",1,IF('Data Entry'!O34="No",0,IF('Data Entry'!O34="Not Possible","",2)))</f>
        <v>2</v>
      </c>
      <c r="P34" s="121">
        <f>IF('Data Entry'!P34="Yes",1,IF('Data Entry'!P34="No",0,IF('Data Entry'!P34="Not Possible","",2)))</f>
        <v>2</v>
      </c>
      <c r="Q34" s="121">
        <f>IF('Data Entry'!Q34="Yes",1,IF('Data Entry'!Q34="No",0,IF('Data Entry'!Q34="Not Possible","",2)))</f>
        <v>2</v>
      </c>
      <c r="R34" s="121">
        <f>IF('Data Entry'!R34="Yes",1,IF('Data Entry'!R34="No",0,IF('Data Entry'!R34="Not Possible","",2)))</f>
        <v>2</v>
      </c>
      <c r="S34" s="121">
        <f>IF('Data Entry'!S34="Yes",1,IF('Data Entry'!S34="No",0,IF('Data Entry'!S34="Not Possible","",2)))</f>
        <v>2</v>
      </c>
      <c r="T34" s="121">
        <f>IF('Data Entry'!T34="Yes",1,IF('Data Entry'!T34="No",0,IF('Data Entry'!T34="Not Possible","",2)))</f>
        <v>2</v>
      </c>
      <c r="U34" s="121">
        <f>IF('Data Entry'!U34="Yes",1,IF('Data Entry'!U34="No",0,IF('Data Entry'!U34="Not Possible","",2)))</f>
        <v>2</v>
      </c>
      <c r="V34" s="121">
        <f>IF('Data Entry'!V34="Yes",1,IF('Data Entry'!V34="No",0,IF('Data Entry'!V34="Not Possible","",2)))</f>
        <v>2</v>
      </c>
      <c r="W34" s="121">
        <f>IF('Data Entry'!W34="Yes",1,IF('Data Entry'!W34="No",0,IF('Data Entry'!W34="Not Possible","",2)))</f>
        <v>2</v>
      </c>
      <c r="X34" s="121">
        <f>IF('Data Entry'!X34="Yes",1,IF('Data Entry'!X34="No",0,IF('Data Entry'!X34="Not Possible","",2)))</f>
        <v>2</v>
      </c>
      <c r="Y34" s="121">
        <f>IF('Data Entry'!Y34="Yes",1,IF('Data Entry'!Y34="No",0,IF('Data Entry'!Y34="Not Possible","",2)))</f>
        <v>2</v>
      </c>
      <c r="Z34" s="121">
        <f>IF('Data Entry'!Z34="Yes",1,IF('Data Entry'!Z34="No",0,IF('Data Entry'!Z34="Not Possible","",2)))</f>
        <v>2</v>
      </c>
      <c r="AA34" s="121">
        <f>IF('Data Entry'!AA34="Yes",1,IF('Data Entry'!AA34="No",0,IF('Data Entry'!AA34="Not Possible","",2)))</f>
        <v>2</v>
      </c>
      <c r="AB34" s="121">
        <f>IF('Data Entry'!AB34="Yes",1,IF('Data Entry'!AB34="No",0,IF('Data Entry'!AB34="Not Possible","",2)))</f>
        <v>2</v>
      </c>
      <c r="AC34" s="121">
        <f>IF('Data Entry'!AC34="Yes",1,IF('Data Entry'!AC34="No",0,IF('Data Entry'!AC34="Not Possible","",2)))</f>
        <v>2</v>
      </c>
      <c r="AD34" s="121">
        <f>IF('Data Entry'!AD34="Yes",1,IF('Data Entry'!AD34="No",0,IF('Data Entry'!AD34="Not Possible","",2)))</f>
        <v>2</v>
      </c>
      <c r="AE34" s="121">
        <f>IF('Data Entry'!AE34="Yes",1,IF('Data Entry'!AE34="No",0,IF('Data Entry'!AE34="Not Possible","",2)))</f>
        <v>2</v>
      </c>
      <c r="AF34" s="121">
        <f>IF('Data Entry'!AF34="Yes",1,IF('Data Entry'!AF34="No",0,IF('Data Entry'!AF34="Not Possible","",2)))</f>
        <v>2</v>
      </c>
      <c r="AG34" s="121">
        <f>IF('Data Entry'!AG34="Yes",1,IF('Data Entry'!AG34="No",0,IF('Data Entry'!AG34="Not Possible","",2)))</f>
        <v>2</v>
      </c>
      <c r="AH34" s="121">
        <f>IF('Data Entry'!AH34="Yes",1,IF('Data Entry'!AH34="No",0,IF('Data Entry'!AH34="Not Possible","",2)))</f>
        <v>2</v>
      </c>
      <c r="AI34" s="121">
        <f>IF('Data Entry'!AI34="Yes",1,IF('Data Entry'!AI34="No",0,IF('Data Entry'!AI34="Not Possible","",2)))</f>
        <v>2</v>
      </c>
      <c r="AJ34" s="121">
        <f>IF('Data Entry'!AJ34="Yes",1,IF('Data Entry'!AJ34="No",0,IF('Data Entry'!AJ34="Not Possible","",2)))</f>
        <v>2</v>
      </c>
      <c r="AK34" s="121">
        <f>IF('Data Entry'!AK34="Yes",1,IF('Data Entry'!AK34="No",0,IF('Data Entry'!AK34="Not Possible","",2)))</f>
        <v>2</v>
      </c>
      <c r="AL34" s="121">
        <f>IF('Data Entry'!AL34="Yes",1,IF('Data Entry'!AL34="No",0,IF('Data Entry'!AL34="Not Possible","",2)))</f>
        <v>2</v>
      </c>
      <c r="AM34" s="121">
        <f>IF('Data Entry'!AM34="Yes",1,IF('Data Entry'!AM34="No",0,IF('Data Entry'!AM34="Not Possible","",2)))</f>
        <v>2</v>
      </c>
      <c r="AN34" s="121">
        <f>IF('Data Entry'!AN34="Yes",1,IF('Data Entry'!AN34="No",0,IF('Data Entry'!AN34="Not Possible","",2)))</f>
        <v>2</v>
      </c>
      <c r="AO34" s="121">
        <f>IF('Data Entry'!AO34="Yes",1,IF('Data Entry'!AO34="No",0,IF('Data Entry'!AO34="Not Possible","",2)))</f>
        <v>2</v>
      </c>
      <c r="AP34" s="121">
        <f>IF('Data Entry'!AP34="Yes",1,IF('Data Entry'!AP34="No",0,IF('Data Entry'!AP34="Not Possible","",2)))</f>
        <v>2</v>
      </c>
      <c r="AQ34" s="121">
        <f>IF('Data Entry'!AQ34="Yes",1,IF('Data Entry'!AQ34="No",0,IF('Data Entry'!AQ34="Not Possible","",2)))</f>
        <v>2</v>
      </c>
      <c r="AR34" s="121">
        <f>IF('Data Entry'!AR34="Yes",1,IF('Data Entry'!AR34="No",0,IF('Data Entry'!AR34="Not Possible","",2)))</f>
        <v>2</v>
      </c>
      <c r="AS34" s="121">
        <f>IF('Data Entry'!AS34="Yes",1,IF('Data Entry'!AS34="No",0,IF('Data Entry'!AS34="Not Possible","",2)))</f>
        <v>2</v>
      </c>
      <c r="AT34" s="121">
        <f>IF('Data Entry'!AT34="Yes",1,IF('Data Entry'!AT34="No",0,IF('Data Entry'!AT34="Not Possible","",2)))</f>
        <v>2</v>
      </c>
      <c r="AU34" s="121">
        <f>IF('Data Entry'!AU34="Yes",1,IF('Data Entry'!AU34="No",0,IF('Data Entry'!AU34="Not Possible","",2)))</f>
        <v>2</v>
      </c>
      <c r="AV34" s="121">
        <f>IF('Data Entry'!AV34="Yes",1,IF('Data Entry'!AV34="No",0,IF('Data Entry'!AV34="Not Possible","",2)))</f>
        <v>2</v>
      </c>
      <c r="AW34" s="121">
        <f>IF('Data Entry'!AW34="Yes",1,IF('Data Entry'!AW34="No",0,IF('Data Entry'!AW34="Not Possible","",2)))</f>
        <v>2</v>
      </c>
      <c r="AX34" s="121">
        <f>IF('Data Entry'!AX34="Yes",1,IF('Data Entry'!AX34="No",0,IF('Data Entry'!AX34="Not Possible","",2)))</f>
        <v>2</v>
      </c>
      <c r="AY34" s="121">
        <f>IF('Data Entry'!AY34="Yes",1,IF('Data Entry'!AY34="No",0,IF('Data Entry'!AY34="Not Possible","",2)))</f>
        <v>2</v>
      </c>
      <c r="AZ34" s="121">
        <f>IF('Data Entry'!AZ34="Yes",1,IF('Data Entry'!AZ34="No",0,IF('Data Entry'!AZ34="Not Possible","",2)))</f>
        <v>2</v>
      </c>
      <c r="BA34" s="121">
        <f>IF('Data Entry'!BA34="Yes",1,IF('Data Entry'!BA34="No",0,IF('Data Entry'!BA34="Not Possible","",2)))</f>
        <v>2</v>
      </c>
      <c r="BB34" s="121">
        <f>IF('Data Entry'!BB34="Yes",1,IF('Data Entry'!BB34="No",0,IF('Data Entry'!BB34="Not Possible","",2)))</f>
        <v>2</v>
      </c>
      <c r="BC34" s="121">
        <f>IF('Data Entry'!BC34="Yes",1,IF('Data Entry'!BC34="No",0,IF('Data Entry'!BC34="Not Possible","",2)))</f>
        <v>2</v>
      </c>
      <c r="BD34" s="121">
        <f>IF('Data Entry'!BD34="Yes",1,IF('Data Entry'!BD34="No",0,IF('Data Entry'!BD34="Not Possible","",2)))</f>
        <v>2</v>
      </c>
      <c r="BE34" s="121">
        <f>IF('Data Entry'!BE34="Yes",1,IF('Data Entry'!BE34="No",0,IF('Data Entry'!BE34="Not Possible","",2)))</f>
        <v>2</v>
      </c>
      <c r="BF34" s="121">
        <f>IF('Data Entry'!BF34="Yes",1,IF('Data Entry'!BF34="No",0,IF('Data Entry'!BF34="Not Possible","",2)))</f>
        <v>2</v>
      </c>
      <c r="BG34" s="121">
        <f>IF('Data Entry'!BG34="Yes",1,IF('Data Entry'!BG34="No",0,IF('Data Entry'!BG34="Not Possible","",2)))</f>
        <v>2</v>
      </c>
      <c r="BH34" s="121">
        <f>IF('Data Entry'!BH34="Yes",1,IF('Data Entry'!BH34="No",0,IF('Data Entry'!BH34="Not Possible","",2)))</f>
        <v>2</v>
      </c>
      <c r="BI34" s="121">
        <f>IF('Data Entry'!BI34="Yes",1,IF('Data Entry'!BI34="No",0,IF('Data Entry'!BI34="Not Possible","",2)))</f>
        <v>2</v>
      </c>
      <c r="BJ34" s="121">
        <f>IF('Data Entry'!BJ34="Yes",1,IF('Data Entry'!BJ34="No",0,IF('Data Entry'!BJ34="Not Possible","",2)))</f>
        <v>2</v>
      </c>
      <c r="BK34" s="121">
        <f>IF('Data Entry'!BK34="Yes",1,IF('Data Entry'!BK34="No",0,IF('Data Entry'!BK34="Not Possible","",2)))</f>
        <v>2</v>
      </c>
      <c r="BL34" s="121">
        <f>IF('Data Entry'!BL34="Yes",1,IF('Data Entry'!BL34="No",0,IF('Data Entry'!BL34="Not Possible","",2)))</f>
        <v>2</v>
      </c>
      <c r="BM34" s="121">
        <f>IF('Data Entry'!BM34="Yes",1,IF('Data Entry'!BM34="No",0,IF('Data Entry'!BM34="Not Possible","",2)))</f>
        <v>2</v>
      </c>
      <c r="BN34" s="121">
        <f>IF('Data Entry'!BN34="Yes",1,IF('Data Entry'!BN34="No",0,IF('Data Entry'!BN34="Not Possible","",2)))</f>
        <v>2</v>
      </c>
      <c r="BO34" s="121">
        <f>IF('Data Entry'!BO34="Yes",1,IF('Data Entry'!BO34="No",0,IF('Data Entry'!BO34="Not Possible","",2)))</f>
        <v>2</v>
      </c>
      <c r="BP34" s="121">
        <f>IF('Data Entry'!BP34="Yes",1,IF('Data Entry'!BP34="No",0,IF('Data Entry'!BP34="Not Possible","",2)))</f>
        <v>2</v>
      </c>
      <c r="BQ34" s="121">
        <f>IF('Data Entry'!BQ34="Yes",1,IF('Data Entry'!BQ34="No",0,IF('Data Entry'!BQ34="Not Possible","",2)))</f>
        <v>2</v>
      </c>
      <c r="BR34" s="121">
        <f>IF('Data Entry'!BR34="Yes",1,IF('Data Entry'!BR34="No",0,IF('Data Entry'!BR34="Not Possible","",2)))</f>
        <v>2</v>
      </c>
      <c r="BS34" s="121">
        <f>IF('Data Entry'!BS34="Yes",1,IF('Data Entry'!BS34="No",0,IF('Data Entry'!BS34="Not Possible","",2)))</f>
        <v>2</v>
      </c>
      <c r="BT34" s="121">
        <f>IF('Data Entry'!BT34="Yes",1,IF('Data Entry'!BT34="No",0,IF('Data Entry'!BT34="Not Possible","",2)))</f>
        <v>2</v>
      </c>
      <c r="BU34" s="121">
        <f>IF('Data Entry'!BU34="Yes",1,IF('Data Entry'!BU34="No",0,IF('Data Entry'!BU34="Not Possible","",2)))</f>
        <v>2</v>
      </c>
      <c r="BV34" s="121">
        <f>IF('Data Entry'!BV34="Yes",1,IF('Data Entry'!BV34="No",0,IF('Data Entry'!BV34="Not Possible","",2)))</f>
        <v>2</v>
      </c>
      <c r="BW34" s="121">
        <f>IF('Data Entry'!BW34="Yes",1,IF('Data Entry'!BW34="No",0,IF('Data Entry'!BW34="Not Possible","",2)))</f>
        <v>2</v>
      </c>
      <c r="BX34" s="121">
        <f>IF('Data Entry'!BX34="Yes",1,IF('Data Entry'!BX34="No",0,IF('Data Entry'!BX34="Not Possible","",2)))</f>
        <v>2</v>
      </c>
      <c r="BY34" s="121">
        <f>IF('Data Entry'!BY34="Yes",1,IF('Data Entry'!BY34="No",0,IF('Data Entry'!BY34="Not Possible","",2)))</f>
        <v>2</v>
      </c>
      <c r="BZ34" s="121">
        <f>IF('Data Entry'!BZ34="Yes",1,IF('Data Entry'!BZ34="No",0,IF('Data Entry'!BZ34="Not Possible","",2)))</f>
        <v>2</v>
      </c>
      <c r="CA34" s="121">
        <f>IF('Data Entry'!CA34="Yes",1,IF('Data Entry'!CA34="No",0,IF('Data Entry'!CA34="Not Possible","",2)))</f>
        <v>2</v>
      </c>
      <c r="CB34" s="121">
        <f>IF('Data Entry'!CB34="Yes",1,IF('Data Entry'!CB34="No",0,IF('Data Entry'!CB34="Not Possible","",2)))</f>
        <v>2</v>
      </c>
      <c r="CC34" s="121">
        <f>IF('Data Entry'!CC34="Yes",1,IF('Data Entry'!CC34="No",0,IF('Data Entry'!CC34="Not Possible","",2)))</f>
        <v>2</v>
      </c>
      <c r="CD34" s="121">
        <f>IF('Data Entry'!CD34="Yes",1,IF('Data Entry'!CD34="No",0,IF('Data Entry'!CD34="Not Possible","",2)))</f>
        <v>2</v>
      </c>
      <c r="CE34" s="121">
        <f>IF('Data Entry'!CE34="Yes",1,IF('Data Entry'!CE34="No",0,IF('Data Entry'!CE34="Not Possible","",2)))</f>
        <v>2</v>
      </c>
      <c r="CF34" s="121">
        <f>IF('Data Entry'!CF34="Yes",1,IF('Data Entry'!CF34="No",0,IF('Data Entry'!CF34="Not Possible","",2)))</f>
        <v>2</v>
      </c>
      <c r="CG34" s="121">
        <f>IF('Data Entry'!CG34="Yes",1,IF('Data Entry'!CG34="No",0,IF('Data Entry'!CG34="Not Possible","",2)))</f>
        <v>2</v>
      </c>
      <c r="CH34" s="121">
        <f>IF('Data Entry'!CH34="Yes",1,IF('Data Entry'!CH34="No",0,IF('Data Entry'!CH34="Not Possible","",2)))</f>
        <v>2</v>
      </c>
      <c r="CI34" s="121">
        <f>IF('Data Entry'!CI34="Yes",1,IF('Data Entry'!CI34="No",0,IF('Data Entry'!CI34="Not Possible","",2)))</f>
        <v>2</v>
      </c>
      <c r="CJ34" s="121">
        <f>IF('Data Entry'!CJ34="Yes",1,IF('Data Entry'!CJ34="No",0,IF('Data Entry'!CJ34="Not Possible","",2)))</f>
        <v>2</v>
      </c>
      <c r="CK34" s="121">
        <f>IF('Data Entry'!CK34="Yes",1,IF('Data Entry'!CK34="No",0,IF('Data Entry'!CK34="Not Possible","",2)))</f>
        <v>2</v>
      </c>
      <c r="CL34" s="121">
        <f>IF('Data Entry'!CL34="Yes",1,IF('Data Entry'!CL34="No",0,IF('Data Entry'!CL34="Not Possible","",2)))</f>
        <v>2</v>
      </c>
      <c r="CM34" s="121">
        <f>IF('Data Entry'!CM34="Yes",1,IF('Data Entry'!CM34="No",0,IF('Data Entry'!CM34="Not Possible","",2)))</f>
        <v>2</v>
      </c>
      <c r="CN34" s="121">
        <f>IF('Data Entry'!CN34="Yes",1,IF('Data Entry'!CN34="No",0,IF('Data Entry'!CN34="Not Possible","",2)))</f>
        <v>2</v>
      </c>
      <c r="CO34" s="121">
        <f>IF('Data Entry'!CO34="Yes",1,IF('Data Entry'!CO34="No",0,IF('Data Entry'!CO34="Not Possible","",2)))</f>
        <v>2</v>
      </c>
      <c r="CP34" s="121">
        <f>IF('Data Entry'!CP34="Yes",1,IF('Data Entry'!CP34="No",0,IF('Data Entry'!CP34="Not Possible","",2)))</f>
        <v>2</v>
      </c>
      <c r="CQ34" s="121">
        <f>IF('Data Entry'!CQ34="Yes",1,IF('Data Entry'!CQ34="No",0,IF('Data Entry'!CQ34="Not Possible","",2)))</f>
        <v>2</v>
      </c>
      <c r="CR34" s="121">
        <f>IF('Data Entry'!CR34="Yes",1,IF('Data Entry'!CR34="No",0,IF('Data Entry'!CR34="Not Possible","",2)))</f>
        <v>2</v>
      </c>
      <c r="CS34" s="121">
        <f>IF('Data Entry'!CS34="Yes",1,IF('Data Entry'!CS34="No",0,IF('Data Entry'!CS34="Not Possible","",2)))</f>
        <v>2</v>
      </c>
      <c r="CT34" s="121">
        <f>IF('Data Entry'!CT34="Yes",1,IF('Data Entry'!CT34="No",0,IF('Data Entry'!CT34="Not Possible","",2)))</f>
        <v>2</v>
      </c>
      <c r="CU34" s="121">
        <f>IF('Data Entry'!CU34="Yes",1,IF('Data Entry'!CU34="No",0,IF('Data Entry'!CU34="Not Possible","",2)))</f>
        <v>2</v>
      </c>
      <c r="CV34" s="121">
        <f>IF('Data Entry'!CV34="Yes",1,IF('Data Entry'!CV34="No",0,IF('Data Entry'!CV34="Not Possible","",2)))</f>
        <v>2</v>
      </c>
      <c r="CW34" s="121">
        <f>IF('Data Entry'!CW34="Yes",1,IF('Data Entry'!CW34="No",0,IF('Data Entry'!CW34="Not Possible","",2)))</f>
        <v>2</v>
      </c>
      <c r="CX34" s="121">
        <f>IF('Data Entry'!CX34="Yes",1,IF('Data Entry'!CX34="No",0,IF('Data Entry'!CX34="Not Possible","",2)))</f>
        <v>2</v>
      </c>
      <c r="CY34" s="121">
        <f>IF('Data Entry'!CY34="Yes",1,IF('Data Entry'!CY34="No",0,IF('Data Entry'!CY34="Not Possible","",2)))</f>
        <v>2</v>
      </c>
      <c r="CZ34" s="121">
        <f>IF('Data Entry'!CZ34="Yes",1,IF('Data Entry'!CZ34="No",0,IF('Data Entry'!CZ34="Not Possible","",2)))</f>
        <v>2</v>
      </c>
      <c r="DA34" s="121">
        <f>IF('Data Entry'!DA34="Yes",1,IF('Data Entry'!DA34="No",0,IF('Data Entry'!DA34="Not Possible","",2)))</f>
        <v>2</v>
      </c>
      <c r="DB34" s="121">
        <f>IF('Data Entry'!DB34="Yes",1,IF('Data Entry'!DB34="No",0,IF('Data Entry'!DB34="Not Possible","",2)))</f>
        <v>2</v>
      </c>
      <c r="DC34" s="121">
        <f>IF('Data Entry'!DC34="Yes",1,IF('Data Entry'!DC34="No",0,IF('Data Entry'!DC34="Not Possible","",2)))</f>
        <v>2</v>
      </c>
      <c r="DD34" s="121">
        <f>IF('Data Entry'!DD34="Yes",1,IF('Data Entry'!DD34="No",0,IF('Data Entry'!DD34="Not Possible","",2)))</f>
        <v>2</v>
      </c>
      <c r="DE34" s="121">
        <f>IF('Data Entry'!DE34="Yes",1,IF('Data Entry'!DE34="No",0,IF('Data Entry'!DE34="Not Possible","",2)))</f>
        <v>2</v>
      </c>
      <c r="DF34" s="121">
        <f>IF('Data Entry'!DF34="Yes",1,IF('Data Entry'!DF34="No",0,IF('Data Entry'!DF34="Not Possible","",2)))</f>
        <v>2</v>
      </c>
      <c r="DG34" s="121">
        <f>IF('Data Entry'!DG34="Yes",1,IF('Data Entry'!DG34="No",0,IF('Data Entry'!DG34="Not Possible","",2)))</f>
        <v>2</v>
      </c>
      <c r="DH34" s="121">
        <f>IF('Data Entry'!DH34="Yes",1,IF('Data Entry'!DH34="No",0,IF('Data Entry'!DH34="Not Possible","",2)))</f>
        <v>2</v>
      </c>
      <c r="DI34" s="121">
        <f>IF('Data Entry'!DI34="Yes",1,IF('Data Entry'!DI34="No",0,IF('Data Entry'!DI34="Not Possible","",2)))</f>
        <v>2</v>
      </c>
      <c r="DJ34" s="121">
        <f>IF('Data Entry'!DJ34="Yes",1,IF('Data Entry'!DJ34="No",0,IF('Data Entry'!DJ34="Not Possible","",2)))</f>
        <v>2</v>
      </c>
      <c r="DK34" s="121">
        <f>IF('Data Entry'!DK34="Yes",1,IF('Data Entry'!DK34="No",0,IF('Data Entry'!DK34="Not Possible","",2)))</f>
        <v>2</v>
      </c>
      <c r="DL34" s="121">
        <f>IF('Data Entry'!DL34="Yes",1,IF('Data Entry'!DL34="No",0,IF('Data Entry'!DL34="Not Possible","",2)))</f>
        <v>2</v>
      </c>
      <c r="DM34" s="121">
        <f>IF('Data Entry'!DM34="Yes",1,IF('Data Entry'!DM34="No",0,IF('Data Entry'!DM34="Not Possible","",2)))</f>
        <v>2</v>
      </c>
      <c r="DN34" s="121">
        <f>IF('Data Entry'!DN34="Yes",1,IF('Data Entry'!DN34="No",0,IF('Data Entry'!DN34="Not Possible","",2)))</f>
        <v>2</v>
      </c>
      <c r="DO34" s="121">
        <f>IF('Data Entry'!DO34="Yes",1,IF('Data Entry'!DO34="No",0,IF('Data Entry'!DO34="Not Possible","",2)))</f>
        <v>2</v>
      </c>
      <c r="DP34" s="121">
        <f>IF('Data Entry'!DP34="Yes",1,IF('Data Entry'!DP34="No",0,IF('Data Entry'!DP34="Not Possible","",2)))</f>
        <v>2</v>
      </c>
      <c r="DQ34" s="121">
        <f>IF('Data Entry'!DQ34="Yes",1,IF('Data Entry'!DQ34="No",0,IF('Data Entry'!DQ34="Not Possible","",2)))</f>
        <v>2</v>
      </c>
      <c r="DR34" s="121">
        <f>IF('Data Entry'!DR34="Yes",1,IF('Data Entry'!DR34="No",0,IF('Data Entry'!DR34="Not Possible","",2)))</f>
        <v>2</v>
      </c>
      <c r="DS34" s="121">
        <f>IF('Data Entry'!DS34="Yes",1,IF('Data Entry'!DS34="No",0,IF('Data Entry'!DS34="Not Possible","",2)))</f>
        <v>2</v>
      </c>
      <c r="DT34" s="121">
        <f>IF('Data Entry'!DT34="Yes",1,IF('Data Entry'!DT34="No",0,IF('Data Entry'!DT34="Not Possible","",2)))</f>
        <v>2</v>
      </c>
    </row>
    <row r="35" spans="1:126" ht="16" customHeight="1">
      <c r="A35" s="120" t="s">
        <v>113</v>
      </c>
      <c r="E35" s="121">
        <f>IF('Data Entry'!E35="Yes",1,IF('Data Entry'!E35="No",0,IF('Data Entry'!E35="N/A","",2)))</f>
        <v>2</v>
      </c>
      <c r="F35" s="121">
        <f>IF('Data Entry'!F35="Yes",1,IF('Data Entry'!F35="No",0,IF('Data Entry'!F35="N/A","",2)))</f>
        <v>2</v>
      </c>
      <c r="G35" s="121">
        <f>IF('Data Entry'!G35="Yes",1,IF('Data Entry'!G35="No",0,IF('Data Entry'!G35="N/A","",2)))</f>
        <v>2</v>
      </c>
      <c r="H35" s="121">
        <f>IF('Data Entry'!H35="Yes",1,IF('Data Entry'!H35="No",0,IF('Data Entry'!H35="N/A","",2)))</f>
        <v>2</v>
      </c>
      <c r="I35" s="121">
        <f>IF('Data Entry'!I35="Yes",1,IF('Data Entry'!I35="No",0,IF('Data Entry'!I35="N/A","",2)))</f>
        <v>2</v>
      </c>
      <c r="J35" s="121">
        <f>IF('Data Entry'!J35="Yes",1,IF('Data Entry'!J35="No",0,IF('Data Entry'!J35="N/A","",2)))</f>
        <v>2</v>
      </c>
      <c r="K35" s="121">
        <f>IF('Data Entry'!K35="Yes",1,IF('Data Entry'!K35="No",0,IF('Data Entry'!K35="N/A","",2)))</f>
        <v>2</v>
      </c>
      <c r="L35" s="121">
        <f>IF('Data Entry'!L35="Yes",1,IF('Data Entry'!L35="No",0,IF('Data Entry'!L35="N/A","",2)))</f>
        <v>2</v>
      </c>
      <c r="M35" s="121">
        <f>IF('Data Entry'!M35="Yes",1,IF('Data Entry'!M35="No",0,IF('Data Entry'!M35="N/A","",2)))</f>
        <v>2</v>
      </c>
      <c r="N35" s="121">
        <f>IF('Data Entry'!N35="Yes",1,IF('Data Entry'!N35="No",0,IF('Data Entry'!N35="N/A","",2)))</f>
        <v>2</v>
      </c>
      <c r="O35" s="121">
        <f>IF('Data Entry'!O35="Yes",1,IF('Data Entry'!O35="No",0,IF('Data Entry'!O35="N/A","",2)))</f>
        <v>2</v>
      </c>
      <c r="P35" s="121">
        <f>IF('Data Entry'!P35="Yes",1,IF('Data Entry'!P35="No",0,IF('Data Entry'!P35="N/A","",2)))</f>
        <v>2</v>
      </c>
      <c r="Q35" s="121">
        <f>IF('Data Entry'!Q35="Yes",1,IF('Data Entry'!Q35="No",0,IF('Data Entry'!Q35="N/A","",2)))</f>
        <v>2</v>
      </c>
      <c r="R35" s="121">
        <f>IF('Data Entry'!R35="Yes",1,IF('Data Entry'!R35="No",0,IF('Data Entry'!R35="N/A","",2)))</f>
        <v>2</v>
      </c>
      <c r="S35" s="121">
        <f>IF('Data Entry'!S35="Yes",1,IF('Data Entry'!S35="No",0,IF('Data Entry'!S35="N/A","",2)))</f>
        <v>2</v>
      </c>
      <c r="T35" s="121">
        <f>IF('Data Entry'!T35="Yes",1,IF('Data Entry'!T35="No",0,IF('Data Entry'!T35="N/A","",2)))</f>
        <v>2</v>
      </c>
      <c r="U35" s="121">
        <f>IF('Data Entry'!U35="Yes",1,IF('Data Entry'!U35="No",0,IF('Data Entry'!U35="N/A","",2)))</f>
        <v>2</v>
      </c>
      <c r="V35" s="121">
        <f>IF('Data Entry'!V35="Yes",1,IF('Data Entry'!V35="No",0,IF('Data Entry'!V35="N/A","",2)))</f>
        <v>2</v>
      </c>
      <c r="W35" s="121">
        <f>IF('Data Entry'!W35="Yes",1,IF('Data Entry'!W35="No",0,IF('Data Entry'!W35="N/A","",2)))</f>
        <v>2</v>
      </c>
      <c r="X35" s="121">
        <f>IF('Data Entry'!X35="Yes",1,IF('Data Entry'!X35="No",0,IF('Data Entry'!X35="N/A","",2)))</f>
        <v>2</v>
      </c>
      <c r="Y35" s="121">
        <f>IF('Data Entry'!Y35="Yes",1,IF('Data Entry'!Y35="No",0,IF('Data Entry'!Y35="N/A","",2)))</f>
        <v>2</v>
      </c>
      <c r="Z35" s="121">
        <f>IF('Data Entry'!Z35="Yes",1,IF('Data Entry'!Z35="No",0,IF('Data Entry'!Z35="N/A","",2)))</f>
        <v>2</v>
      </c>
      <c r="AA35" s="121">
        <f>IF('Data Entry'!AA35="Yes",1,IF('Data Entry'!AA35="No",0,IF('Data Entry'!AA35="N/A","",2)))</f>
        <v>2</v>
      </c>
      <c r="AB35" s="121">
        <f>IF('Data Entry'!AB35="Yes",1,IF('Data Entry'!AB35="No",0,IF('Data Entry'!AB35="N/A","",2)))</f>
        <v>2</v>
      </c>
      <c r="AC35" s="121">
        <f>IF('Data Entry'!AC35="Yes",1,IF('Data Entry'!AC35="No",0,IF('Data Entry'!AC35="N/A","",2)))</f>
        <v>2</v>
      </c>
      <c r="AD35" s="121">
        <f>IF('Data Entry'!AD35="Yes",1,IF('Data Entry'!AD35="No",0,IF('Data Entry'!AD35="N/A","",2)))</f>
        <v>2</v>
      </c>
      <c r="AE35" s="121">
        <f>IF('Data Entry'!AE35="Yes",1,IF('Data Entry'!AE35="No",0,IF('Data Entry'!AE35="N/A","",2)))</f>
        <v>2</v>
      </c>
      <c r="AF35" s="121">
        <f>IF('Data Entry'!AF35="Yes",1,IF('Data Entry'!AF35="No",0,IF('Data Entry'!AF35="N/A","",2)))</f>
        <v>2</v>
      </c>
      <c r="AG35" s="121">
        <f>IF('Data Entry'!AG35="Yes",1,IF('Data Entry'!AG35="No",0,IF('Data Entry'!AG35="N/A","",2)))</f>
        <v>2</v>
      </c>
      <c r="AH35" s="121">
        <f>IF('Data Entry'!AH35="Yes",1,IF('Data Entry'!AH35="No",0,IF('Data Entry'!AH35="N/A","",2)))</f>
        <v>2</v>
      </c>
      <c r="AI35" s="121">
        <f>IF('Data Entry'!AI35="Yes",1,IF('Data Entry'!AI35="No",0,IF('Data Entry'!AI35="N/A","",2)))</f>
        <v>2</v>
      </c>
      <c r="AJ35" s="121">
        <f>IF('Data Entry'!AJ35="Yes",1,IF('Data Entry'!AJ35="No",0,IF('Data Entry'!AJ35="N/A","",2)))</f>
        <v>2</v>
      </c>
      <c r="AK35" s="121">
        <f>IF('Data Entry'!AK35="Yes",1,IF('Data Entry'!AK35="No",0,IF('Data Entry'!AK35="N/A","",2)))</f>
        <v>2</v>
      </c>
      <c r="AL35" s="121">
        <f>IF('Data Entry'!AL35="Yes",1,IF('Data Entry'!AL35="No",0,IF('Data Entry'!AL35="N/A","",2)))</f>
        <v>2</v>
      </c>
      <c r="AM35" s="121">
        <f>IF('Data Entry'!AM35="Yes",1,IF('Data Entry'!AM35="No",0,IF('Data Entry'!AM35="N/A","",2)))</f>
        <v>2</v>
      </c>
      <c r="AN35" s="121">
        <f>IF('Data Entry'!AN35="Yes",1,IF('Data Entry'!AN35="No",0,IF('Data Entry'!AN35="N/A","",2)))</f>
        <v>2</v>
      </c>
      <c r="AO35" s="121">
        <f>IF('Data Entry'!AO35="Yes",1,IF('Data Entry'!AO35="No",0,IF('Data Entry'!AO35="N/A","",2)))</f>
        <v>2</v>
      </c>
      <c r="AP35" s="121">
        <f>IF('Data Entry'!AP35="Yes",1,IF('Data Entry'!AP35="No",0,IF('Data Entry'!AP35="N/A","",2)))</f>
        <v>2</v>
      </c>
      <c r="AQ35" s="121">
        <f>IF('Data Entry'!AQ35="Yes",1,IF('Data Entry'!AQ35="No",0,IF('Data Entry'!AQ35="N/A","",2)))</f>
        <v>2</v>
      </c>
      <c r="AR35" s="121">
        <f>IF('Data Entry'!AR35="Yes",1,IF('Data Entry'!AR35="No",0,IF('Data Entry'!AR35="N/A","",2)))</f>
        <v>2</v>
      </c>
      <c r="AS35" s="121">
        <f>IF('Data Entry'!AS35="Yes",1,IF('Data Entry'!AS35="No",0,IF('Data Entry'!AS35="N/A","",2)))</f>
        <v>2</v>
      </c>
      <c r="AT35" s="121">
        <f>IF('Data Entry'!AT35="Yes",1,IF('Data Entry'!AT35="No",0,IF('Data Entry'!AT35="N/A","",2)))</f>
        <v>2</v>
      </c>
      <c r="AU35" s="121">
        <f>IF('Data Entry'!AU35="Yes",1,IF('Data Entry'!AU35="No",0,IF('Data Entry'!AU35="N/A","",2)))</f>
        <v>2</v>
      </c>
      <c r="AV35" s="121">
        <f>IF('Data Entry'!AV35="Yes",1,IF('Data Entry'!AV35="No",0,IF('Data Entry'!AV35="N/A","",2)))</f>
        <v>2</v>
      </c>
      <c r="AW35" s="121">
        <f>IF('Data Entry'!AW35="Yes",1,IF('Data Entry'!AW35="No",0,IF('Data Entry'!AW35="N/A","",2)))</f>
        <v>2</v>
      </c>
      <c r="AX35" s="121">
        <f>IF('Data Entry'!AX35="Yes",1,IF('Data Entry'!AX35="No",0,IF('Data Entry'!AX35="N/A","",2)))</f>
        <v>2</v>
      </c>
      <c r="AY35" s="121">
        <f>IF('Data Entry'!AY35="Yes",1,IF('Data Entry'!AY35="No",0,IF('Data Entry'!AY35="N/A","",2)))</f>
        <v>2</v>
      </c>
      <c r="AZ35" s="121">
        <f>IF('Data Entry'!AZ35="Yes",1,IF('Data Entry'!AZ35="No",0,IF('Data Entry'!AZ35="N/A","",2)))</f>
        <v>2</v>
      </c>
      <c r="BA35" s="121">
        <f>IF('Data Entry'!BA35="Yes",1,IF('Data Entry'!BA35="No",0,IF('Data Entry'!BA35="N/A","",2)))</f>
        <v>2</v>
      </c>
      <c r="BB35" s="121">
        <f>IF('Data Entry'!BB35="Yes",1,IF('Data Entry'!BB35="No",0,IF('Data Entry'!BB35="N/A","",2)))</f>
        <v>2</v>
      </c>
      <c r="BC35" s="121">
        <f>IF('Data Entry'!BC35="Yes",1,IF('Data Entry'!BC35="No",0,IF('Data Entry'!BC35="N/A","",2)))</f>
        <v>2</v>
      </c>
      <c r="BD35" s="121">
        <f>IF('Data Entry'!BD35="Yes",1,IF('Data Entry'!BD35="No",0,IF('Data Entry'!BD35="N/A","",2)))</f>
        <v>2</v>
      </c>
      <c r="BE35" s="121">
        <f>IF('Data Entry'!BE35="Yes",1,IF('Data Entry'!BE35="No",0,IF('Data Entry'!BE35="N/A","",2)))</f>
        <v>2</v>
      </c>
      <c r="BF35" s="121">
        <f>IF('Data Entry'!BF35="Yes",1,IF('Data Entry'!BF35="No",0,IF('Data Entry'!BF35="N/A","",2)))</f>
        <v>2</v>
      </c>
      <c r="BG35" s="121">
        <f>IF('Data Entry'!BG35="Yes",1,IF('Data Entry'!BG35="No",0,IF('Data Entry'!BG35="N/A","",2)))</f>
        <v>2</v>
      </c>
      <c r="BH35" s="121">
        <f>IF('Data Entry'!BH35="Yes",1,IF('Data Entry'!BH35="No",0,IF('Data Entry'!BH35="N/A","",2)))</f>
        <v>2</v>
      </c>
      <c r="BI35" s="121">
        <f>IF('Data Entry'!BI35="Yes",1,IF('Data Entry'!BI35="No",0,IF('Data Entry'!BI35="N/A","",2)))</f>
        <v>2</v>
      </c>
      <c r="BJ35" s="121">
        <f>IF('Data Entry'!BJ35="Yes",1,IF('Data Entry'!BJ35="No",0,IF('Data Entry'!BJ35="N/A","",2)))</f>
        <v>2</v>
      </c>
      <c r="BK35" s="121">
        <f>IF('Data Entry'!BK35="Yes",1,IF('Data Entry'!BK35="No",0,IF('Data Entry'!BK35="N/A","",2)))</f>
        <v>2</v>
      </c>
      <c r="BL35" s="121">
        <f>IF('Data Entry'!BL35="Yes",1,IF('Data Entry'!BL35="No",0,IF('Data Entry'!BL35="N/A","",2)))</f>
        <v>2</v>
      </c>
      <c r="BM35" s="121">
        <f>IF('Data Entry'!BM35="Yes",1,IF('Data Entry'!BM35="No",0,IF('Data Entry'!BM35="N/A","",2)))</f>
        <v>2</v>
      </c>
      <c r="BN35" s="121">
        <f>IF('Data Entry'!BN35="Yes",1,IF('Data Entry'!BN35="No",0,IF('Data Entry'!BN35="N/A","",2)))</f>
        <v>2</v>
      </c>
      <c r="BO35" s="121">
        <f>IF('Data Entry'!BO35="Yes",1,IF('Data Entry'!BO35="No",0,IF('Data Entry'!BO35="N/A","",2)))</f>
        <v>2</v>
      </c>
      <c r="BP35" s="121">
        <f>IF('Data Entry'!BP35="Yes",1,IF('Data Entry'!BP35="No",0,IF('Data Entry'!BP35="N/A","",2)))</f>
        <v>2</v>
      </c>
      <c r="BQ35" s="121">
        <f>IF('Data Entry'!BQ35="Yes",1,IF('Data Entry'!BQ35="No",0,IF('Data Entry'!BQ35="N/A","",2)))</f>
        <v>2</v>
      </c>
      <c r="BR35" s="121">
        <f>IF('Data Entry'!BR35="Yes",1,IF('Data Entry'!BR35="No",0,IF('Data Entry'!BR35="N/A","",2)))</f>
        <v>2</v>
      </c>
      <c r="BS35" s="121">
        <f>IF('Data Entry'!BS35="Yes",1,IF('Data Entry'!BS35="No",0,IF('Data Entry'!BS35="N/A","",2)))</f>
        <v>2</v>
      </c>
      <c r="BT35" s="121">
        <f>IF('Data Entry'!BT35="Yes",1,IF('Data Entry'!BT35="No",0,IF('Data Entry'!BT35="N/A","",2)))</f>
        <v>2</v>
      </c>
      <c r="BU35" s="121">
        <f>IF('Data Entry'!BU35="Yes",1,IF('Data Entry'!BU35="No",0,IF('Data Entry'!BU35="N/A","",2)))</f>
        <v>2</v>
      </c>
      <c r="BV35" s="121">
        <f>IF('Data Entry'!BV35="Yes",1,IF('Data Entry'!BV35="No",0,IF('Data Entry'!BV35="N/A","",2)))</f>
        <v>2</v>
      </c>
      <c r="BW35" s="121">
        <f>IF('Data Entry'!BW35="Yes",1,IF('Data Entry'!BW35="No",0,IF('Data Entry'!BW35="N/A","",2)))</f>
        <v>2</v>
      </c>
      <c r="BX35" s="121">
        <f>IF('Data Entry'!BX35="Yes",1,IF('Data Entry'!BX35="No",0,IF('Data Entry'!BX35="N/A","",2)))</f>
        <v>2</v>
      </c>
      <c r="BY35" s="121">
        <f>IF('Data Entry'!BY35="Yes",1,IF('Data Entry'!BY35="No",0,IF('Data Entry'!BY35="N/A","",2)))</f>
        <v>2</v>
      </c>
      <c r="BZ35" s="121">
        <f>IF('Data Entry'!BZ35="Yes",1,IF('Data Entry'!BZ35="No",0,IF('Data Entry'!BZ35="N/A","",2)))</f>
        <v>2</v>
      </c>
      <c r="CA35" s="121">
        <f>IF('Data Entry'!CA35="Yes",1,IF('Data Entry'!CA35="No",0,IF('Data Entry'!CA35="N/A","",2)))</f>
        <v>2</v>
      </c>
      <c r="CB35" s="121">
        <f>IF('Data Entry'!CB35="Yes",1,IF('Data Entry'!CB35="No",0,IF('Data Entry'!CB35="N/A","",2)))</f>
        <v>2</v>
      </c>
      <c r="CC35" s="121">
        <f>IF('Data Entry'!CC35="Yes",1,IF('Data Entry'!CC35="No",0,IF('Data Entry'!CC35="N/A","",2)))</f>
        <v>2</v>
      </c>
      <c r="CD35" s="121">
        <f>IF('Data Entry'!CD35="Yes",1,IF('Data Entry'!CD35="No",0,IF('Data Entry'!CD35="N/A","",2)))</f>
        <v>2</v>
      </c>
      <c r="CE35" s="121">
        <f>IF('Data Entry'!CE35="Yes",1,IF('Data Entry'!CE35="No",0,IF('Data Entry'!CE35="N/A","",2)))</f>
        <v>2</v>
      </c>
      <c r="CF35" s="121">
        <f>IF('Data Entry'!CF35="Yes",1,IF('Data Entry'!CF35="No",0,IF('Data Entry'!CF35="N/A","",2)))</f>
        <v>2</v>
      </c>
      <c r="CG35" s="121">
        <f>IF('Data Entry'!CG35="Yes",1,IF('Data Entry'!CG35="No",0,IF('Data Entry'!CG35="N/A","",2)))</f>
        <v>2</v>
      </c>
      <c r="CH35" s="121">
        <f>IF('Data Entry'!CH35="Yes",1,IF('Data Entry'!CH35="No",0,IF('Data Entry'!CH35="N/A","",2)))</f>
        <v>2</v>
      </c>
      <c r="CI35" s="121">
        <f>IF('Data Entry'!CI35="Yes",1,IF('Data Entry'!CI35="No",0,IF('Data Entry'!CI35="N/A","",2)))</f>
        <v>2</v>
      </c>
      <c r="CJ35" s="121">
        <f>IF('Data Entry'!CJ35="Yes",1,IF('Data Entry'!CJ35="No",0,IF('Data Entry'!CJ35="N/A","",2)))</f>
        <v>2</v>
      </c>
      <c r="CK35" s="121">
        <f>IF('Data Entry'!CK35="Yes",1,IF('Data Entry'!CK35="No",0,IF('Data Entry'!CK35="N/A","",2)))</f>
        <v>2</v>
      </c>
      <c r="CL35" s="121">
        <f>IF('Data Entry'!CL35="Yes",1,IF('Data Entry'!CL35="No",0,IF('Data Entry'!CL35="N/A","",2)))</f>
        <v>2</v>
      </c>
      <c r="CM35" s="121">
        <f>IF('Data Entry'!CM35="Yes",1,IF('Data Entry'!CM35="No",0,IF('Data Entry'!CM35="N/A","",2)))</f>
        <v>2</v>
      </c>
      <c r="CN35" s="121">
        <f>IF('Data Entry'!CN35="Yes",1,IF('Data Entry'!CN35="No",0,IF('Data Entry'!CN35="N/A","",2)))</f>
        <v>2</v>
      </c>
      <c r="CO35" s="121">
        <f>IF('Data Entry'!CO35="Yes",1,IF('Data Entry'!CO35="No",0,IF('Data Entry'!CO35="N/A","",2)))</f>
        <v>2</v>
      </c>
      <c r="CP35" s="121">
        <f>IF('Data Entry'!CP35="Yes",1,IF('Data Entry'!CP35="No",0,IF('Data Entry'!CP35="N/A","",2)))</f>
        <v>2</v>
      </c>
      <c r="CQ35" s="121">
        <f>IF('Data Entry'!CQ35="Yes",1,IF('Data Entry'!CQ35="No",0,IF('Data Entry'!CQ35="N/A","",2)))</f>
        <v>2</v>
      </c>
      <c r="CR35" s="121">
        <f>IF('Data Entry'!CR35="Yes",1,IF('Data Entry'!CR35="No",0,IF('Data Entry'!CR35="N/A","",2)))</f>
        <v>2</v>
      </c>
      <c r="CS35" s="121">
        <f>IF('Data Entry'!CS35="Yes",1,IF('Data Entry'!CS35="No",0,IF('Data Entry'!CS35="N/A","",2)))</f>
        <v>2</v>
      </c>
      <c r="CT35" s="121">
        <f>IF('Data Entry'!CT35="Yes",1,IF('Data Entry'!CT35="No",0,IF('Data Entry'!CT35="N/A","",2)))</f>
        <v>2</v>
      </c>
      <c r="CU35" s="121">
        <f>IF('Data Entry'!CU35="Yes",1,IF('Data Entry'!CU35="No",0,IF('Data Entry'!CU35="N/A","",2)))</f>
        <v>2</v>
      </c>
      <c r="CV35" s="121">
        <f>IF('Data Entry'!CV35="Yes",1,IF('Data Entry'!CV35="No",0,IF('Data Entry'!CV35="N/A","",2)))</f>
        <v>2</v>
      </c>
      <c r="CW35" s="121">
        <f>IF('Data Entry'!CW35="Yes",1,IF('Data Entry'!CW35="No",0,IF('Data Entry'!CW35="N/A","",2)))</f>
        <v>2</v>
      </c>
      <c r="CX35" s="121">
        <f>IF('Data Entry'!CX35="Yes",1,IF('Data Entry'!CX35="No",0,IF('Data Entry'!CX35="N/A","",2)))</f>
        <v>2</v>
      </c>
      <c r="CY35" s="121">
        <f>IF('Data Entry'!CY35="Yes",1,IF('Data Entry'!CY35="No",0,IF('Data Entry'!CY35="N/A","",2)))</f>
        <v>2</v>
      </c>
      <c r="CZ35" s="121">
        <f>IF('Data Entry'!CZ35="Yes",1,IF('Data Entry'!CZ35="No",0,IF('Data Entry'!CZ35="N/A","",2)))</f>
        <v>2</v>
      </c>
      <c r="DA35" s="121">
        <f>IF('Data Entry'!DA35="Yes",1,IF('Data Entry'!DA35="No",0,IF('Data Entry'!DA35="N/A","",2)))</f>
        <v>2</v>
      </c>
      <c r="DB35" s="121">
        <f>IF('Data Entry'!DB35="Yes",1,IF('Data Entry'!DB35="No",0,IF('Data Entry'!DB35="N/A","",2)))</f>
        <v>2</v>
      </c>
      <c r="DC35" s="121">
        <f>IF('Data Entry'!DC35="Yes",1,IF('Data Entry'!DC35="No",0,IF('Data Entry'!DC35="N/A","",2)))</f>
        <v>2</v>
      </c>
      <c r="DD35" s="121">
        <f>IF('Data Entry'!DD35="Yes",1,IF('Data Entry'!DD35="No",0,IF('Data Entry'!DD35="N/A","",2)))</f>
        <v>2</v>
      </c>
      <c r="DE35" s="121">
        <f>IF('Data Entry'!DE35="Yes",1,IF('Data Entry'!DE35="No",0,IF('Data Entry'!DE35="N/A","",2)))</f>
        <v>2</v>
      </c>
      <c r="DF35" s="121">
        <f>IF('Data Entry'!DF35="Yes",1,IF('Data Entry'!DF35="No",0,IF('Data Entry'!DF35="N/A","",2)))</f>
        <v>2</v>
      </c>
      <c r="DG35" s="121">
        <f>IF('Data Entry'!DG35="Yes",1,IF('Data Entry'!DG35="No",0,IF('Data Entry'!DG35="N/A","",2)))</f>
        <v>2</v>
      </c>
      <c r="DH35" s="121">
        <f>IF('Data Entry'!DH35="Yes",1,IF('Data Entry'!DH35="No",0,IF('Data Entry'!DH35="N/A","",2)))</f>
        <v>2</v>
      </c>
      <c r="DI35" s="121">
        <f>IF('Data Entry'!DI35="Yes",1,IF('Data Entry'!DI35="No",0,IF('Data Entry'!DI35="N/A","",2)))</f>
        <v>2</v>
      </c>
      <c r="DJ35" s="121">
        <f>IF('Data Entry'!DJ35="Yes",1,IF('Data Entry'!DJ35="No",0,IF('Data Entry'!DJ35="N/A","",2)))</f>
        <v>2</v>
      </c>
      <c r="DK35" s="121">
        <f>IF('Data Entry'!DK35="Yes",1,IF('Data Entry'!DK35="No",0,IF('Data Entry'!DK35="N/A","",2)))</f>
        <v>2</v>
      </c>
      <c r="DL35" s="121">
        <f>IF('Data Entry'!DL35="Yes",1,IF('Data Entry'!DL35="No",0,IF('Data Entry'!DL35="N/A","",2)))</f>
        <v>2</v>
      </c>
      <c r="DM35" s="121">
        <f>IF('Data Entry'!DM35="Yes",1,IF('Data Entry'!DM35="No",0,IF('Data Entry'!DM35="N/A","",2)))</f>
        <v>2</v>
      </c>
      <c r="DN35" s="121">
        <f>IF('Data Entry'!DN35="Yes",1,IF('Data Entry'!DN35="No",0,IF('Data Entry'!DN35="N/A","",2)))</f>
        <v>2</v>
      </c>
      <c r="DO35" s="121">
        <f>IF('Data Entry'!DO35="Yes",1,IF('Data Entry'!DO35="No",0,IF('Data Entry'!DO35="N/A","",2)))</f>
        <v>2</v>
      </c>
      <c r="DP35" s="121">
        <f>IF('Data Entry'!DP35="Yes",1,IF('Data Entry'!DP35="No",0,IF('Data Entry'!DP35="N/A","",2)))</f>
        <v>2</v>
      </c>
      <c r="DQ35" s="121">
        <f>IF('Data Entry'!DQ35="Yes",1,IF('Data Entry'!DQ35="No",0,IF('Data Entry'!DQ35="N/A","",2)))</f>
        <v>2</v>
      </c>
      <c r="DR35" s="121">
        <f>IF('Data Entry'!DR35="Yes",1,IF('Data Entry'!DR35="No",0,IF('Data Entry'!DR35="N/A","",2)))</f>
        <v>2</v>
      </c>
      <c r="DS35" s="121">
        <f>IF('Data Entry'!DS35="Yes",1,IF('Data Entry'!DS35="No",0,IF('Data Entry'!DS35="N/A","",2)))</f>
        <v>2</v>
      </c>
      <c r="DT35" s="121">
        <f>IF('Data Entry'!DT35="Yes",1,IF('Data Entry'!DT35="No",0,IF('Data Entry'!DT35="N/A","",2)))</f>
        <v>2</v>
      </c>
    </row>
    <row r="36" spans="1:126" ht="16" customHeight="1">
      <c r="A36" s="120" t="s">
        <v>114</v>
      </c>
      <c r="E36" s="123" t="str">
        <f>IF('Data Entry'!E36="","",('Data Entry'!E36))</f>
        <v/>
      </c>
      <c r="F36" s="123" t="str">
        <f>IF('Data Entry'!F36="","",('Data Entry'!F36))</f>
        <v/>
      </c>
      <c r="G36" s="123" t="str">
        <f>IF('Data Entry'!G36="","",('Data Entry'!G36))</f>
        <v/>
      </c>
      <c r="H36" s="123" t="str">
        <f>IF('Data Entry'!H36="","",('Data Entry'!H36))</f>
        <v/>
      </c>
      <c r="I36" s="123" t="str">
        <f>IF('Data Entry'!I36="","",('Data Entry'!I36))</f>
        <v/>
      </c>
      <c r="J36" s="123" t="str">
        <f>IF('Data Entry'!J36="","",('Data Entry'!J36))</f>
        <v/>
      </c>
      <c r="K36" s="123" t="str">
        <f>IF('Data Entry'!K36="","",('Data Entry'!K36))</f>
        <v/>
      </c>
      <c r="L36" s="123" t="str">
        <f>IF('Data Entry'!L36="","",('Data Entry'!L36))</f>
        <v/>
      </c>
      <c r="M36" s="123" t="str">
        <f>IF('Data Entry'!M36="","",('Data Entry'!M36))</f>
        <v/>
      </c>
      <c r="N36" s="123" t="str">
        <f>IF('Data Entry'!N36="","",('Data Entry'!N36))</f>
        <v/>
      </c>
      <c r="O36" s="123" t="str">
        <f>IF('Data Entry'!O36="","",('Data Entry'!O36))</f>
        <v/>
      </c>
      <c r="P36" s="123" t="str">
        <f>IF('Data Entry'!P36="","",('Data Entry'!P36))</f>
        <v/>
      </c>
      <c r="Q36" s="123" t="str">
        <f>IF('Data Entry'!Q36="","",('Data Entry'!Q36))</f>
        <v/>
      </c>
      <c r="R36" s="123" t="str">
        <f>IF('Data Entry'!R36="","",('Data Entry'!R36))</f>
        <v/>
      </c>
      <c r="S36" s="123" t="str">
        <f>IF('Data Entry'!S36="","",('Data Entry'!S36))</f>
        <v/>
      </c>
      <c r="T36" s="123" t="str">
        <f>IF('Data Entry'!T36="","",('Data Entry'!T36))</f>
        <v/>
      </c>
      <c r="U36" s="123" t="str">
        <f>IF('Data Entry'!U36="","",('Data Entry'!U36))</f>
        <v/>
      </c>
      <c r="V36" s="123" t="str">
        <f>IF('Data Entry'!V36="","",('Data Entry'!V36))</f>
        <v/>
      </c>
      <c r="W36" s="123" t="str">
        <f>IF('Data Entry'!W36="","",('Data Entry'!W36))</f>
        <v/>
      </c>
      <c r="X36" s="123" t="str">
        <f>IF('Data Entry'!X36="","",('Data Entry'!X36))</f>
        <v/>
      </c>
      <c r="Y36" s="123" t="str">
        <f>IF('Data Entry'!Y36="","",('Data Entry'!Y36))</f>
        <v/>
      </c>
      <c r="Z36" s="123" t="str">
        <f>IF('Data Entry'!Z36="","",('Data Entry'!Z36))</f>
        <v/>
      </c>
      <c r="AA36" s="123" t="str">
        <f>IF('Data Entry'!AA36="","",('Data Entry'!AA36))</f>
        <v/>
      </c>
      <c r="AB36" s="123" t="str">
        <f>IF('Data Entry'!AB36="","",('Data Entry'!AB36))</f>
        <v/>
      </c>
      <c r="AC36" s="123" t="str">
        <f>IF('Data Entry'!AC36="","",('Data Entry'!AC36))</f>
        <v/>
      </c>
      <c r="AD36" s="123" t="str">
        <f>IF('Data Entry'!AD36="","",('Data Entry'!AD36))</f>
        <v/>
      </c>
      <c r="AE36" s="123" t="str">
        <f>IF('Data Entry'!AE36="","",('Data Entry'!AE36))</f>
        <v/>
      </c>
      <c r="AF36" s="123" t="str">
        <f>IF('Data Entry'!AF36="","",('Data Entry'!AF36))</f>
        <v/>
      </c>
      <c r="AG36" s="123" t="str">
        <f>IF('Data Entry'!AG36="","",('Data Entry'!AG36))</f>
        <v/>
      </c>
      <c r="AH36" s="123" t="str">
        <f>IF('Data Entry'!AH36="","",('Data Entry'!AH36))</f>
        <v/>
      </c>
      <c r="AI36" s="123" t="str">
        <f>IF('Data Entry'!AI36="","",('Data Entry'!AI36))</f>
        <v/>
      </c>
      <c r="AJ36" s="123" t="str">
        <f>IF('Data Entry'!AJ36="","",('Data Entry'!AJ36))</f>
        <v/>
      </c>
      <c r="AK36" s="123" t="str">
        <f>IF('Data Entry'!AK36="","",('Data Entry'!AK36))</f>
        <v/>
      </c>
      <c r="AL36" s="123" t="str">
        <f>IF('Data Entry'!AL36="","",('Data Entry'!AL36))</f>
        <v/>
      </c>
      <c r="AM36" s="123" t="str">
        <f>IF('Data Entry'!AM36="","",('Data Entry'!AM36))</f>
        <v/>
      </c>
      <c r="AN36" s="123" t="str">
        <f>IF('Data Entry'!AN36="","",('Data Entry'!AN36))</f>
        <v/>
      </c>
      <c r="AO36" s="123" t="str">
        <f>IF('Data Entry'!AO36="","",('Data Entry'!AO36))</f>
        <v/>
      </c>
      <c r="AP36" s="123" t="str">
        <f>IF('Data Entry'!AP36="","",('Data Entry'!AP36))</f>
        <v/>
      </c>
      <c r="AQ36" s="123" t="str">
        <f>IF('Data Entry'!AQ36="","",('Data Entry'!AQ36))</f>
        <v/>
      </c>
      <c r="AR36" s="123" t="str">
        <f>IF('Data Entry'!AR36="","",('Data Entry'!AR36))</f>
        <v/>
      </c>
      <c r="AS36" s="123" t="str">
        <f>IF('Data Entry'!AS36="","",('Data Entry'!AS36))</f>
        <v/>
      </c>
      <c r="AT36" s="123" t="str">
        <f>IF('Data Entry'!AT36="","",('Data Entry'!AT36))</f>
        <v/>
      </c>
      <c r="AU36" s="123" t="str">
        <f>IF('Data Entry'!AU36="","",('Data Entry'!AU36))</f>
        <v/>
      </c>
      <c r="AV36" s="123" t="str">
        <f>IF('Data Entry'!AV36="","",('Data Entry'!AV36))</f>
        <v/>
      </c>
      <c r="AW36" s="123" t="str">
        <f>IF('Data Entry'!AW36="","",('Data Entry'!AW36))</f>
        <v/>
      </c>
      <c r="AX36" s="123" t="str">
        <f>IF('Data Entry'!AX36="","",('Data Entry'!AX36))</f>
        <v/>
      </c>
      <c r="AY36" s="123" t="str">
        <f>IF('Data Entry'!AY36="","",('Data Entry'!AY36))</f>
        <v/>
      </c>
      <c r="AZ36" s="123" t="str">
        <f>IF('Data Entry'!AZ36="","",('Data Entry'!AZ36))</f>
        <v/>
      </c>
      <c r="BA36" s="123" t="str">
        <f>IF('Data Entry'!BA36="","",('Data Entry'!BA36))</f>
        <v/>
      </c>
      <c r="BB36" s="123" t="str">
        <f>IF('Data Entry'!BB36="","",('Data Entry'!BB36))</f>
        <v/>
      </c>
      <c r="BC36" s="123" t="str">
        <f>IF('Data Entry'!BC36="","",('Data Entry'!BC36))</f>
        <v/>
      </c>
      <c r="BD36" s="123" t="str">
        <f>IF('Data Entry'!BD36="","",('Data Entry'!BD36))</f>
        <v/>
      </c>
      <c r="BE36" s="123" t="str">
        <f>IF('Data Entry'!BE36="","",('Data Entry'!BE36))</f>
        <v/>
      </c>
      <c r="BF36" s="123" t="str">
        <f>IF('Data Entry'!BF36="","",('Data Entry'!BF36))</f>
        <v/>
      </c>
      <c r="BG36" s="123" t="str">
        <f>IF('Data Entry'!BG36="","",('Data Entry'!BG36))</f>
        <v/>
      </c>
      <c r="BH36" s="123" t="str">
        <f>IF('Data Entry'!BH36="","",('Data Entry'!BH36))</f>
        <v/>
      </c>
      <c r="BI36" s="123" t="str">
        <f>IF('Data Entry'!BI36="","",('Data Entry'!BI36))</f>
        <v/>
      </c>
      <c r="BJ36" s="123" t="str">
        <f>IF('Data Entry'!BJ36="","",('Data Entry'!BJ36))</f>
        <v/>
      </c>
      <c r="BK36" s="123" t="str">
        <f>IF('Data Entry'!BK36="","",('Data Entry'!BK36))</f>
        <v/>
      </c>
      <c r="BL36" s="123" t="str">
        <f>IF('Data Entry'!BL36="","",('Data Entry'!BL36))</f>
        <v/>
      </c>
      <c r="BM36" s="123" t="str">
        <f>IF('Data Entry'!BM36="","",('Data Entry'!BM36))</f>
        <v/>
      </c>
      <c r="BN36" s="123" t="str">
        <f>IF('Data Entry'!BN36="","",('Data Entry'!BN36))</f>
        <v/>
      </c>
      <c r="BO36" s="123" t="str">
        <f>IF('Data Entry'!BO36="","",('Data Entry'!BO36))</f>
        <v/>
      </c>
      <c r="BP36" s="123" t="str">
        <f>IF('Data Entry'!BP36="","",('Data Entry'!BP36))</f>
        <v/>
      </c>
      <c r="BQ36" s="123" t="str">
        <f>IF('Data Entry'!BQ36="","",('Data Entry'!BQ36))</f>
        <v/>
      </c>
      <c r="BR36" s="123" t="str">
        <f>IF('Data Entry'!BR36="","",('Data Entry'!BR36))</f>
        <v/>
      </c>
      <c r="BS36" s="123" t="str">
        <f>IF('Data Entry'!BS36="","",('Data Entry'!BS36))</f>
        <v/>
      </c>
      <c r="BT36" s="123" t="str">
        <f>IF('Data Entry'!BT36="","",('Data Entry'!BT36))</f>
        <v/>
      </c>
      <c r="BU36" s="123" t="str">
        <f>IF('Data Entry'!BU36="","",('Data Entry'!BU36))</f>
        <v/>
      </c>
      <c r="BV36" s="123" t="str">
        <f>IF('Data Entry'!BV36="","",('Data Entry'!BV36))</f>
        <v/>
      </c>
      <c r="BW36" s="123" t="str">
        <f>IF('Data Entry'!BW36="","",('Data Entry'!BW36))</f>
        <v/>
      </c>
      <c r="BX36" s="123" t="str">
        <f>IF('Data Entry'!BX36="","",('Data Entry'!BX36))</f>
        <v/>
      </c>
      <c r="BY36" s="123" t="str">
        <f>IF('Data Entry'!BY36="","",('Data Entry'!BY36))</f>
        <v/>
      </c>
      <c r="BZ36" s="123" t="str">
        <f>IF('Data Entry'!BZ36="","",('Data Entry'!BZ36))</f>
        <v/>
      </c>
      <c r="CA36" s="123" t="str">
        <f>IF('Data Entry'!CA36="","",('Data Entry'!CA36))</f>
        <v/>
      </c>
      <c r="CB36" s="123" t="str">
        <f>IF('Data Entry'!CB36="","",('Data Entry'!CB36))</f>
        <v/>
      </c>
      <c r="CC36" s="123" t="str">
        <f>IF('Data Entry'!CC36="","",('Data Entry'!CC36))</f>
        <v/>
      </c>
      <c r="CD36" s="123" t="str">
        <f>IF('Data Entry'!CD36="","",('Data Entry'!CD36))</f>
        <v/>
      </c>
      <c r="CE36" s="123" t="str">
        <f>IF('Data Entry'!CE36="","",('Data Entry'!CE36))</f>
        <v/>
      </c>
      <c r="CF36" s="123" t="str">
        <f>IF('Data Entry'!CF36="","",('Data Entry'!CF36))</f>
        <v/>
      </c>
      <c r="CG36" s="123" t="str">
        <f>IF('Data Entry'!CG36="","",('Data Entry'!CG36))</f>
        <v/>
      </c>
      <c r="CH36" s="123" t="str">
        <f>IF('Data Entry'!CH36="","",('Data Entry'!CH36))</f>
        <v/>
      </c>
      <c r="CI36" s="123" t="str">
        <f>IF('Data Entry'!CI36="","",('Data Entry'!CI36))</f>
        <v/>
      </c>
      <c r="CJ36" s="123" t="str">
        <f>IF('Data Entry'!CJ36="","",('Data Entry'!CJ36))</f>
        <v/>
      </c>
      <c r="CK36" s="123" t="str">
        <f>IF('Data Entry'!CK36="","",('Data Entry'!CK36))</f>
        <v/>
      </c>
      <c r="CL36" s="123" t="str">
        <f>IF('Data Entry'!CL36="","",('Data Entry'!CL36))</f>
        <v/>
      </c>
      <c r="CM36" s="123" t="str">
        <f>IF('Data Entry'!CM36="","",('Data Entry'!CM36))</f>
        <v/>
      </c>
      <c r="CN36" s="123" t="str">
        <f>IF('Data Entry'!CN36="","",('Data Entry'!CN36))</f>
        <v/>
      </c>
      <c r="CO36" s="123" t="str">
        <f>IF('Data Entry'!CO36="","",('Data Entry'!CO36))</f>
        <v/>
      </c>
      <c r="CP36" s="123" t="str">
        <f>IF('Data Entry'!CP36="","",('Data Entry'!CP36))</f>
        <v/>
      </c>
      <c r="CQ36" s="123" t="str">
        <f>IF('Data Entry'!CQ36="","",('Data Entry'!CQ36))</f>
        <v/>
      </c>
      <c r="CR36" s="123" t="str">
        <f>IF('Data Entry'!CR36="","",('Data Entry'!CR36))</f>
        <v/>
      </c>
      <c r="CS36" s="123" t="str">
        <f>IF('Data Entry'!CS36="","",('Data Entry'!CS36))</f>
        <v/>
      </c>
      <c r="CT36" s="123" t="str">
        <f>IF('Data Entry'!CT36="","",('Data Entry'!CT36))</f>
        <v/>
      </c>
      <c r="CU36" s="123" t="str">
        <f>IF('Data Entry'!CU36="","",('Data Entry'!CU36))</f>
        <v/>
      </c>
      <c r="CV36" s="123" t="str">
        <f>IF('Data Entry'!CV36="","",('Data Entry'!CV36))</f>
        <v/>
      </c>
      <c r="CW36" s="123" t="str">
        <f>IF('Data Entry'!CW36="","",('Data Entry'!CW36))</f>
        <v/>
      </c>
      <c r="CX36" s="123" t="str">
        <f>IF('Data Entry'!CX36="","",('Data Entry'!CX36))</f>
        <v/>
      </c>
      <c r="CY36" s="123" t="str">
        <f>IF('Data Entry'!CY36="","",('Data Entry'!CY36))</f>
        <v/>
      </c>
      <c r="CZ36" s="123" t="str">
        <f>IF('Data Entry'!CZ36="","",('Data Entry'!CZ36))</f>
        <v/>
      </c>
      <c r="DA36" s="123" t="str">
        <f>IF('Data Entry'!DA36="","",('Data Entry'!DA36))</f>
        <v/>
      </c>
      <c r="DB36" s="123" t="str">
        <f>IF('Data Entry'!DB36="","",('Data Entry'!DB36))</f>
        <v/>
      </c>
      <c r="DC36" s="123" t="str">
        <f>IF('Data Entry'!DC36="","",('Data Entry'!DC36))</f>
        <v/>
      </c>
      <c r="DD36" s="123" t="str">
        <f>IF('Data Entry'!DD36="","",('Data Entry'!DD36))</f>
        <v/>
      </c>
      <c r="DE36" s="123" t="str">
        <f>IF('Data Entry'!DE36="","",('Data Entry'!DE36))</f>
        <v/>
      </c>
      <c r="DF36" s="123" t="str">
        <f>IF('Data Entry'!DF36="","",('Data Entry'!DF36))</f>
        <v/>
      </c>
      <c r="DG36" s="123" t="str">
        <f>IF('Data Entry'!DG36="","",('Data Entry'!DG36))</f>
        <v/>
      </c>
      <c r="DH36" s="123" t="str">
        <f>IF('Data Entry'!DH36="","",('Data Entry'!DH36))</f>
        <v/>
      </c>
      <c r="DI36" s="123" t="str">
        <f>IF('Data Entry'!DI36="","",('Data Entry'!DI36))</f>
        <v/>
      </c>
      <c r="DJ36" s="123" t="str">
        <f>IF('Data Entry'!DJ36="","",('Data Entry'!DJ36))</f>
        <v/>
      </c>
      <c r="DK36" s="123" t="str">
        <f>IF('Data Entry'!DK36="","",('Data Entry'!DK36))</f>
        <v/>
      </c>
      <c r="DL36" s="123" t="str">
        <f>IF('Data Entry'!DL36="","",('Data Entry'!DL36))</f>
        <v/>
      </c>
      <c r="DM36" s="123" t="str">
        <f>IF('Data Entry'!DM36="","",('Data Entry'!DM36))</f>
        <v/>
      </c>
      <c r="DN36" s="123" t="str">
        <f>IF('Data Entry'!DN36="","",('Data Entry'!DN36))</f>
        <v/>
      </c>
      <c r="DO36" s="123" t="str">
        <f>IF('Data Entry'!DO36="","",('Data Entry'!DO36))</f>
        <v/>
      </c>
      <c r="DP36" s="123" t="str">
        <f>IF('Data Entry'!DP36="","",('Data Entry'!DP36))</f>
        <v/>
      </c>
      <c r="DQ36" s="123" t="str">
        <f>IF('Data Entry'!DQ36="","",('Data Entry'!DQ36))</f>
        <v/>
      </c>
      <c r="DR36" s="123" t="str">
        <f>IF('Data Entry'!DR36="","",('Data Entry'!DR36))</f>
        <v/>
      </c>
      <c r="DS36" s="123" t="str">
        <f>IF('Data Entry'!DS36="","",('Data Entry'!DS36))</f>
        <v/>
      </c>
      <c r="DT36" s="123" t="str">
        <f>IF('Data Entry'!DT36="","",('Data Entry'!DT36))</f>
        <v/>
      </c>
    </row>
    <row r="37" spans="1:126" ht="16" customHeight="1">
      <c r="A37" s="159" t="s">
        <v>63</v>
      </c>
      <c r="B37" s="159"/>
      <c r="C37" s="159"/>
      <c r="D37" s="159"/>
      <c r="E37" s="159"/>
      <c r="F37" s="159"/>
      <c r="G37" s="159"/>
      <c r="H37" s="159"/>
      <c r="I37" s="159"/>
      <c r="J37" s="159"/>
      <c r="K37" s="159"/>
      <c r="L37" s="159"/>
      <c r="M37" s="159"/>
      <c r="N37" s="159"/>
      <c r="O37" s="159"/>
      <c r="P37" s="159"/>
      <c r="Q37" s="159"/>
      <c r="R37" s="159"/>
      <c r="S37" s="159"/>
      <c r="T37" s="159"/>
      <c r="U37" s="159"/>
      <c r="V37" s="159"/>
      <c r="W37" s="159"/>
      <c r="X37" s="159"/>
      <c r="Y37" s="159"/>
      <c r="Z37" s="159"/>
      <c r="AA37" s="159"/>
      <c r="AB37" s="159"/>
      <c r="AC37" s="159"/>
      <c r="AD37" s="159"/>
      <c r="AE37" s="159"/>
      <c r="AF37" s="159"/>
      <c r="AG37" s="159"/>
      <c r="AH37" s="159"/>
      <c r="AI37" s="159"/>
      <c r="AJ37" s="159"/>
      <c r="AK37" s="159"/>
      <c r="AL37" s="159"/>
      <c r="AM37" s="159"/>
      <c r="AN37" s="159"/>
    </row>
    <row r="38" spans="1:126" ht="16" customHeight="1">
      <c r="A38" s="122" t="s">
        <v>100</v>
      </c>
      <c r="E38" s="121" t="str">
        <f>IF('Data Entry'!E38="Yes",1,IF('Data Entry'!E38="No",0,IF('Data Entry'!E38="Not Possible",2,"")))</f>
        <v/>
      </c>
      <c r="F38" s="121">
        <f>IF('Data Entry'!F38="Yes",1,IF('Data Entry'!F38="No",0,IF('Data Entry'!F38="Not Possible","",2)))</f>
        <v>2</v>
      </c>
      <c r="G38" s="121">
        <f>IF('Data Entry'!G38="Yes",1,IF('Data Entry'!G38="No",0,IF('Data Entry'!G38="Not Possible","",2)))</f>
        <v>2</v>
      </c>
      <c r="H38" s="121">
        <f>IF('Data Entry'!H38="Yes",1,IF('Data Entry'!H38="No",0,IF('Data Entry'!H38="Not Possible","",2)))</f>
        <v>2</v>
      </c>
      <c r="I38" s="121">
        <f>IF('Data Entry'!I38="Yes",1,IF('Data Entry'!I38="No",0,IF('Data Entry'!I38="Not Possible","",2)))</f>
        <v>2</v>
      </c>
      <c r="J38" s="121">
        <f>IF('Data Entry'!J38="Yes",1,IF('Data Entry'!J38="No",0,IF('Data Entry'!J38="Not Possible","",2)))</f>
        <v>2</v>
      </c>
      <c r="K38" s="121">
        <f>IF('Data Entry'!K38="Yes",1,IF('Data Entry'!K38="No",0,IF('Data Entry'!K38="Not Possible","",2)))</f>
        <v>2</v>
      </c>
      <c r="L38" s="121">
        <f>IF('Data Entry'!L38="Yes",1,IF('Data Entry'!L38="No",0,IF('Data Entry'!L38="Not Possible","",2)))</f>
        <v>2</v>
      </c>
      <c r="M38" s="121">
        <f>IF('Data Entry'!M38="Yes",1,IF('Data Entry'!M38="No",0,IF('Data Entry'!M38="Not Possible","",2)))</f>
        <v>2</v>
      </c>
      <c r="N38" s="121">
        <f>IF('Data Entry'!N38="Yes",1,IF('Data Entry'!N38="No",0,IF('Data Entry'!N38="Not Possible","",2)))</f>
        <v>2</v>
      </c>
      <c r="O38" s="121">
        <f>IF('Data Entry'!O38="Yes",1,IF('Data Entry'!O38="No",0,IF('Data Entry'!O38="Not Possible","",2)))</f>
        <v>2</v>
      </c>
      <c r="P38" s="121">
        <f>IF('Data Entry'!P38="Yes",1,IF('Data Entry'!P38="No",0,IF('Data Entry'!P38="Not Possible","",2)))</f>
        <v>2</v>
      </c>
      <c r="Q38" s="121">
        <f>IF('Data Entry'!Q38="Yes",1,IF('Data Entry'!Q38="No",0,IF('Data Entry'!Q38="Not Possible","",2)))</f>
        <v>2</v>
      </c>
      <c r="R38" s="121">
        <f>IF('Data Entry'!R38="Yes",1,IF('Data Entry'!R38="No",0,IF('Data Entry'!R38="Not Possible","",2)))</f>
        <v>2</v>
      </c>
      <c r="S38" s="121">
        <f>IF('Data Entry'!S38="Yes",1,IF('Data Entry'!S38="No",0,IF('Data Entry'!S38="Not Possible","",2)))</f>
        <v>2</v>
      </c>
      <c r="T38" s="121">
        <f>IF('Data Entry'!T38="Yes",1,IF('Data Entry'!T38="No",0,IF('Data Entry'!T38="Not Possible","",2)))</f>
        <v>2</v>
      </c>
      <c r="U38" s="121">
        <f>IF('Data Entry'!U38="Yes",1,IF('Data Entry'!U38="No",0,IF('Data Entry'!U38="Not Possible","",2)))</f>
        <v>2</v>
      </c>
      <c r="V38" s="121">
        <f>IF('Data Entry'!V38="Yes",1,IF('Data Entry'!V38="No",0,IF('Data Entry'!V38="Not Possible","",2)))</f>
        <v>2</v>
      </c>
      <c r="W38" s="121">
        <f>IF('Data Entry'!W38="Yes",1,IF('Data Entry'!W38="No",0,IF('Data Entry'!W38="Not Possible","",2)))</f>
        <v>2</v>
      </c>
      <c r="X38" s="121">
        <f>IF('Data Entry'!X38="Yes",1,IF('Data Entry'!X38="No",0,IF('Data Entry'!X38="Not Possible","",2)))</f>
        <v>2</v>
      </c>
      <c r="Y38" s="121">
        <f>IF('Data Entry'!Y38="Yes",1,IF('Data Entry'!Y38="No",0,IF('Data Entry'!Y38="Not Possible","",2)))</f>
        <v>2</v>
      </c>
      <c r="Z38" s="121">
        <f>IF('Data Entry'!Z38="Yes",1,IF('Data Entry'!Z38="No",0,IF('Data Entry'!Z38="Not Possible","",2)))</f>
        <v>2</v>
      </c>
      <c r="AA38" s="121">
        <f>IF('Data Entry'!AA38="Yes",1,IF('Data Entry'!AA38="No",0,IF('Data Entry'!AA38="Not Possible","",2)))</f>
        <v>2</v>
      </c>
      <c r="AB38" s="121">
        <f>IF('Data Entry'!AB38="Yes",1,IF('Data Entry'!AB38="No",0,IF('Data Entry'!AB38="Not Possible","",2)))</f>
        <v>2</v>
      </c>
      <c r="AC38" s="121">
        <f>IF('Data Entry'!AC38="Yes",1,IF('Data Entry'!AC38="No",0,IF('Data Entry'!AC38="Not Possible","",2)))</f>
        <v>2</v>
      </c>
      <c r="AD38" s="121">
        <f>IF('Data Entry'!AD38="Yes",1,IF('Data Entry'!AD38="No",0,IF('Data Entry'!AD38="Not Possible","",2)))</f>
        <v>2</v>
      </c>
      <c r="AE38" s="121">
        <f>IF('Data Entry'!AE38="Yes",1,IF('Data Entry'!AE38="No",0,IF('Data Entry'!AE38="Not Possible","",2)))</f>
        <v>2</v>
      </c>
      <c r="AF38" s="121">
        <f>IF('Data Entry'!AF38="Yes",1,IF('Data Entry'!AF38="No",0,IF('Data Entry'!AF38="Not Possible","",2)))</f>
        <v>2</v>
      </c>
      <c r="AG38" s="121">
        <f>IF('Data Entry'!AG38="Yes",1,IF('Data Entry'!AG38="No",0,IF('Data Entry'!AG38="Not Possible","",2)))</f>
        <v>2</v>
      </c>
      <c r="AH38" s="121">
        <f>IF('Data Entry'!AH38="Yes",1,IF('Data Entry'!AH38="No",0,IF('Data Entry'!AH38="Not Possible","",2)))</f>
        <v>2</v>
      </c>
      <c r="AI38" s="121">
        <f>IF('Data Entry'!AI38="Yes",1,IF('Data Entry'!AI38="No",0,IF('Data Entry'!AI38="Not Possible","",2)))</f>
        <v>2</v>
      </c>
      <c r="AJ38" s="121">
        <f>IF('Data Entry'!AJ38="Yes",1,IF('Data Entry'!AJ38="No",0,IF('Data Entry'!AJ38="Not Possible","",2)))</f>
        <v>2</v>
      </c>
      <c r="AK38" s="121">
        <f>IF('Data Entry'!AK38="Yes",1,IF('Data Entry'!AK38="No",0,IF('Data Entry'!AK38="Not Possible","",2)))</f>
        <v>2</v>
      </c>
      <c r="AL38" s="121">
        <f>IF('Data Entry'!AL38="Yes",1,IF('Data Entry'!AL38="No",0,IF('Data Entry'!AL38="Not Possible","",2)))</f>
        <v>2</v>
      </c>
      <c r="AM38" s="121">
        <f>IF('Data Entry'!AM38="Yes",1,IF('Data Entry'!AM38="No",0,IF('Data Entry'!AM38="Not Possible","",2)))</f>
        <v>2</v>
      </c>
      <c r="AN38" s="121">
        <f>IF('Data Entry'!AN38="Yes",1,IF('Data Entry'!AN38="No",0,IF('Data Entry'!AN38="Not Possible","",2)))</f>
        <v>2</v>
      </c>
      <c r="AO38" s="121">
        <f>IF('Data Entry'!AO38="Yes",1,IF('Data Entry'!AO38="No",0,IF('Data Entry'!AO38="Not Possible","",2)))</f>
        <v>2</v>
      </c>
      <c r="AP38" s="121">
        <f>IF('Data Entry'!AP38="Yes",1,IF('Data Entry'!AP38="No",0,IF('Data Entry'!AP38="Not Possible","",2)))</f>
        <v>2</v>
      </c>
      <c r="AQ38" s="121">
        <f>IF('Data Entry'!AQ38="Yes",1,IF('Data Entry'!AQ38="No",0,IF('Data Entry'!AQ38="Not Possible","",2)))</f>
        <v>2</v>
      </c>
      <c r="AR38" s="121">
        <f>IF('Data Entry'!AR38="Yes",1,IF('Data Entry'!AR38="No",0,IF('Data Entry'!AR38="Not Possible","",2)))</f>
        <v>2</v>
      </c>
      <c r="AS38" s="121">
        <f>IF('Data Entry'!AS38="Yes",1,IF('Data Entry'!AS38="No",0,IF('Data Entry'!AS38="Not Possible","",2)))</f>
        <v>2</v>
      </c>
      <c r="AT38" s="121">
        <f>IF('Data Entry'!AT38="Yes",1,IF('Data Entry'!AT38="No",0,IF('Data Entry'!AT38="Not Possible","",2)))</f>
        <v>2</v>
      </c>
      <c r="AU38" s="121">
        <f>IF('Data Entry'!AU38="Yes",1,IF('Data Entry'!AU38="No",0,IF('Data Entry'!AU38="Not Possible","",2)))</f>
        <v>2</v>
      </c>
      <c r="AV38" s="121">
        <f>IF('Data Entry'!AV38="Yes",1,IF('Data Entry'!AV38="No",0,IF('Data Entry'!AV38="Not Possible","",2)))</f>
        <v>2</v>
      </c>
      <c r="AW38" s="121">
        <f>IF('Data Entry'!AW38="Yes",1,IF('Data Entry'!AW38="No",0,IF('Data Entry'!AW38="Not Possible","",2)))</f>
        <v>2</v>
      </c>
      <c r="AX38" s="121">
        <f>IF('Data Entry'!AX38="Yes",1,IF('Data Entry'!AX38="No",0,IF('Data Entry'!AX38="Not Possible","",2)))</f>
        <v>2</v>
      </c>
      <c r="AY38" s="121">
        <f>IF('Data Entry'!AY38="Yes",1,IF('Data Entry'!AY38="No",0,IF('Data Entry'!AY38="Not Possible","",2)))</f>
        <v>2</v>
      </c>
      <c r="AZ38" s="121">
        <f>IF('Data Entry'!AZ38="Yes",1,IF('Data Entry'!AZ38="No",0,IF('Data Entry'!AZ38="Not Possible","",2)))</f>
        <v>2</v>
      </c>
      <c r="BA38" s="121">
        <f>IF('Data Entry'!BA38="Yes",1,IF('Data Entry'!BA38="No",0,IF('Data Entry'!BA38="Not Possible","",2)))</f>
        <v>2</v>
      </c>
      <c r="BB38" s="121">
        <f>IF('Data Entry'!BB38="Yes",1,IF('Data Entry'!BB38="No",0,IF('Data Entry'!BB38="Not Possible","",2)))</f>
        <v>2</v>
      </c>
      <c r="BC38" s="121">
        <f>IF('Data Entry'!BC38="Yes",1,IF('Data Entry'!BC38="No",0,IF('Data Entry'!BC38="Not Possible","",2)))</f>
        <v>2</v>
      </c>
      <c r="BD38" s="121">
        <f>IF('Data Entry'!BD38="Yes",1,IF('Data Entry'!BD38="No",0,IF('Data Entry'!BD38="Not Possible","",2)))</f>
        <v>2</v>
      </c>
      <c r="BE38" s="121">
        <f>IF('Data Entry'!BE38="Yes",1,IF('Data Entry'!BE38="No",0,IF('Data Entry'!BE38="Not Possible","",2)))</f>
        <v>2</v>
      </c>
      <c r="BF38" s="121">
        <f>IF('Data Entry'!BF38="Yes",1,IF('Data Entry'!BF38="No",0,IF('Data Entry'!BF38="Not Possible","",2)))</f>
        <v>2</v>
      </c>
      <c r="BG38" s="121">
        <f>IF('Data Entry'!BG38="Yes",1,IF('Data Entry'!BG38="No",0,IF('Data Entry'!BG38="Not Possible","",2)))</f>
        <v>2</v>
      </c>
      <c r="BH38" s="121">
        <f>IF('Data Entry'!BH38="Yes",1,IF('Data Entry'!BH38="No",0,IF('Data Entry'!BH38="Not Possible","",2)))</f>
        <v>2</v>
      </c>
      <c r="BI38" s="121">
        <f>IF('Data Entry'!BI38="Yes",1,IF('Data Entry'!BI38="No",0,IF('Data Entry'!BI38="Not Possible","",2)))</f>
        <v>2</v>
      </c>
      <c r="BJ38" s="121">
        <f>IF('Data Entry'!BJ38="Yes",1,IF('Data Entry'!BJ38="No",0,IF('Data Entry'!BJ38="Not Possible","",2)))</f>
        <v>2</v>
      </c>
      <c r="BK38" s="121">
        <f>IF('Data Entry'!BK38="Yes",1,IF('Data Entry'!BK38="No",0,IF('Data Entry'!BK38="Not Possible","",2)))</f>
        <v>2</v>
      </c>
      <c r="BL38" s="121">
        <f>IF('Data Entry'!BL38="Yes",1,IF('Data Entry'!BL38="No",0,IF('Data Entry'!BL38="Not Possible","",2)))</f>
        <v>2</v>
      </c>
      <c r="BM38" s="121">
        <f>IF('Data Entry'!BM38="Yes",1,IF('Data Entry'!BM38="No",0,IF('Data Entry'!BM38="Not Possible","",2)))</f>
        <v>2</v>
      </c>
      <c r="BN38" s="121">
        <f>IF('Data Entry'!BN38="Yes",1,IF('Data Entry'!BN38="No",0,IF('Data Entry'!BN38="Not Possible","",2)))</f>
        <v>2</v>
      </c>
      <c r="BO38" s="121">
        <f>IF('Data Entry'!BO38="Yes",1,IF('Data Entry'!BO38="No",0,IF('Data Entry'!BO38="Not Possible","",2)))</f>
        <v>2</v>
      </c>
      <c r="BP38" s="121">
        <f>IF('Data Entry'!BP38="Yes",1,IF('Data Entry'!BP38="No",0,IF('Data Entry'!BP38="Not Possible","",2)))</f>
        <v>2</v>
      </c>
      <c r="BQ38" s="121">
        <f>IF('Data Entry'!BQ38="Yes",1,IF('Data Entry'!BQ38="No",0,IF('Data Entry'!BQ38="Not Possible","",2)))</f>
        <v>2</v>
      </c>
      <c r="BR38" s="121">
        <f>IF('Data Entry'!BR38="Yes",1,IF('Data Entry'!BR38="No",0,IF('Data Entry'!BR38="Not Possible","",2)))</f>
        <v>2</v>
      </c>
      <c r="BS38" s="121">
        <f>IF('Data Entry'!BS38="Yes",1,IF('Data Entry'!BS38="No",0,IF('Data Entry'!BS38="Not Possible","",2)))</f>
        <v>2</v>
      </c>
      <c r="BT38" s="121">
        <f>IF('Data Entry'!BT38="Yes",1,IF('Data Entry'!BT38="No",0,IF('Data Entry'!BT38="Not Possible","",2)))</f>
        <v>2</v>
      </c>
      <c r="BU38" s="121">
        <f>IF('Data Entry'!BU38="Yes",1,IF('Data Entry'!BU38="No",0,IF('Data Entry'!BU38="Not Possible","",2)))</f>
        <v>2</v>
      </c>
      <c r="BV38" s="121">
        <f>IF('Data Entry'!BV38="Yes",1,IF('Data Entry'!BV38="No",0,IF('Data Entry'!BV38="Not Possible","",2)))</f>
        <v>2</v>
      </c>
      <c r="BW38" s="121">
        <f>IF('Data Entry'!BW38="Yes",1,IF('Data Entry'!BW38="No",0,IF('Data Entry'!BW38="Not Possible","",2)))</f>
        <v>2</v>
      </c>
      <c r="BX38" s="121">
        <f>IF('Data Entry'!BX38="Yes",1,IF('Data Entry'!BX38="No",0,IF('Data Entry'!BX38="Not Possible","",2)))</f>
        <v>2</v>
      </c>
      <c r="BY38" s="121">
        <f>IF('Data Entry'!BY38="Yes",1,IF('Data Entry'!BY38="No",0,IF('Data Entry'!BY38="Not Possible","",2)))</f>
        <v>2</v>
      </c>
      <c r="BZ38" s="121">
        <f>IF('Data Entry'!BZ38="Yes",1,IF('Data Entry'!BZ38="No",0,IF('Data Entry'!BZ38="Not Possible","",2)))</f>
        <v>2</v>
      </c>
      <c r="CA38" s="121">
        <f>IF('Data Entry'!CA38="Yes",1,IF('Data Entry'!CA38="No",0,IF('Data Entry'!CA38="Not Possible","",2)))</f>
        <v>2</v>
      </c>
      <c r="CB38" s="121">
        <f>IF('Data Entry'!CB38="Yes",1,IF('Data Entry'!CB38="No",0,IF('Data Entry'!CB38="Not Possible","",2)))</f>
        <v>2</v>
      </c>
      <c r="CC38" s="121">
        <f>IF('Data Entry'!CC38="Yes",1,IF('Data Entry'!CC38="No",0,IF('Data Entry'!CC38="Not Possible","",2)))</f>
        <v>2</v>
      </c>
      <c r="CD38" s="121">
        <f>IF('Data Entry'!CD38="Yes",1,IF('Data Entry'!CD38="No",0,IF('Data Entry'!CD38="Not Possible","",2)))</f>
        <v>2</v>
      </c>
      <c r="CE38" s="121">
        <f>IF('Data Entry'!CE38="Yes",1,IF('Data Entry'!CE38="No",0,IF('Data Entry'!CE38="Not Possible","",2)))</f>
        <v>2</v>
      </c>
      <c r="CF38" s="121">
        <f>IF('Data Entry'!CF38="Yes",1,IF('Data Entry'!CF38="No",0,IF('Data Entry'!CF38="Not Possible","",2)))</f>
        <v>2</v>
      </c>
      <c r="CG38" s="121">
        <f>IF('Data Entry'!CG38="Yes",1,IF('Data Entry'!CG38="No",0,IF('Data Entry'!CG38="Not Possible","",2)))</f>
        <v>2</v>
      </c>
      <c r="CH38" s="121">
        <f>IF('Data Entry'!CH38="Yes",1,IF('Data Entry'!CH38="No",0,IF('Data Entry'!CH38="Not Possible","",2)))</f>
        <v>2</v>
      </c>
      <c r="CI38" s="121">
        <f>IF('Data Entry'!CI38="Yes",1,IF('Data Entry'!CI38="No",0,IF('Data Entry'!CI38="Not Possible","",2)))</f>
        <v>2</v>
      </c>
      <c r="CJ38" s="121">
        <f>IF('Data Entry'!CJ38="Yes",1,IF('Data Entry'!CJ38="No",0,IF('Data Entry'!CJ38="Not Possible","",2)))</f>
        <v>2</v>
      </c>
      <c r="CK38" s="121">
        <f>IF('Data Entry'!CK38="Yes",1,IF('Data Entry'!CK38="No",0,IF('Data Entry'!CK38="Not Possible","",2)))</f>
        <v>2</v>
      </c>
      <c r="CL38" s="121">
        <f>IF('Data Entry'!CL38="Yes",1,IF('Data Entry'!CL38="No",0,IF('Data Entry'!CL38="Not Possible","",2)))</f>
        <v>2</v>
      </c>
      <c r="CM38" s="121">
        <f>IF('Data Entry'!CM38="Yes",1,IF('Data Entry'!CM38="No",0,IF('Data Entry'!CM38="Not Possible","",2)))</f>
        <v>2</v>
      </c>
      <c r="CN38" s="121">
        <f>IF('Data Entry'!CN38="Yes",1,IF('Data Entry'!CN38="No",0,IF('Data Entry'!CN38="Not Possible","",2)))</f>
        <v>2</v>
      </c>
      <c r="CO38" s="121">
        <f>IF('Data Entry'!CO38="Yes",1,IF('Data Entry'!CO38="No",0,IF('Data Entry'!CO38="Not Possible","",2)))</f>
        <v>2</v>
      </c>
      <c r="CP38" s="121">
        <f>IF('Data Entry'!CP38="Yes",1,IF('Data Entry'!CP38="No",0,IF('Data Entry'!CP38="Not Possible","",2)))</f>
        <v>2</v>
      </c>
      <c r="CQ38" s="121">
        <f>IF('Data Entry'!CQ38="Yes",1,IF('Data Entry'!CQ38="No",0,IF('Data Entry'!CQ38="Not Possible","",2)))</f>
        <v>2</v>
      </c>
      <c r="CR38" s="121">
        <f>IF('Data Entry'!CR38="Yes",1,IF('Data Entry'!CR38="No",0,IF('Data Entry'!CR38="Not Possible","",2)))</f>
        <v>2</v>
      </c>
      <c r="CS38" s="121">
        <f>IF('Data Entry'!CS38="Yes",1,IF('Data Entry'!CS38="No",0,IF('Data Entry'!CS38="Not Possible","",2)))</f>
        <v>2</v>
      </c>
      <c r="CT38" s="121">
        <f>IF('Data Entry'!CT38="Yes",1,IF('Data Entry'!CT38="No",0,IF('Data Entry'!CT38="Not Possible","",2)))</f>
        <v>2</v>
      </c>
      <c r="CU38" s="121">
        <f>IF('Data Entry'!CU38="Yes",1,IF('Data Entry'!CU38="No",0,IF('Data Entry'!CU38="Not Possible","",2)))</f>
        <v>2</v>
      </c>
      <c r="CV38" s="121">
        <f>IF('Data Entry'!CV38="Yes",1,IF('Data Entry'!CV38="No",0,IF('Data Entry'!CV38="Not Possible","",2)))</f>
        <v>2</v>
      </c>
      <c r="CW38" s="121">
        <f>IF('Data Entry'!CW38="Yes",1,IF('Data Entry'!CW38="No",0,IF('Data Entry'!CW38="Not Possible","",2)))</f>
        <v>2</v>
      </c>
      <c r="CX38" s="121">
        <f>IF('Data Entry'!CX38="Yes",1,IF('Data Entry'!CX38="No",0,IF('Data Entry'!CX38="Not Possible","",2)))</f>
        <v>2</v>
      </c>
      <c r="CY38" s="121">
        <f>IF('Data Entry'!CY38="Yes",1,IF('Data Entry'!CY38="No",0,IF('Data Entry'!CY38="Not Possible","",2)))</f>
        <v>2</v>
      </c>
      <c r="CZ38" s="121">
        <f>IF('Data Entry'!CZ38="Yes",1,IF('Data Entry'!CZ38="No",0,IF('Data Entry'!CZ38="Not Possible","",2)))</f>
        <v>2</v>
      </c>
      <c r="DA38" s="121">
        <f>IF('Data Entry'!DA38="Yes",1,IF('Data Entry'!DA38="No",0,IF('Data Entry'!DA38="Not Possible","",2)))</f>
        <v>2</v>
      </c>
      <c r="DB38" s="121">
        <f>IF('Data Entry'!DB38="Yes",1,IF('Data Entry'!DB38="No",0,IF('Data Entry'!DB38="Not Possible","",2)))</f>
        <v>2</v>
      </c>
      <c r="DC38" s="121">
        <f>IF('Data Entry'!DC38="Yes",1,IF('Data Entry'!DC38="No",0,IF('Data Entry'!DC38="Not Possible","",2)))</f>
        <v>2</v>
      </c>
      <c r="DD38" s="121">
        <f>IF('Data Entry'!DD38="Yes",1,IF('Data Entry'!DD38="No",0,IF('Data Entry'!DD38="Not Possible","",2)))</f>
        <v>2</v>
      </c>
      <c r="DE38" s="121">
        <f>IF('Data Entry'!DE38="Yes",1,IF('Data Entry'!DE38="No",0,IF('Data Entry'!DE38="Not Possible","",2)))</f>
        <v>2</v>
      </c>
      <c r="DF38" s="121">
        <f>IF('Data Entry'!DF38="Yes",1,IF('Data Entry'!DF38="No",0,IF('Data Entry'!DF38="Not Possible","",2)))</f>
        <v>2</v>
      </c>
      <c r="DG38" s="121">
        <f>IF('Data Entry'!DG38="Yes",1,IF('Data Entry'!DG38="No",0,IF('Data Entry'!DG38="Not Possible","",2)))</f>
        <v>2</v>
      </c>
      <c r="DH38" s="121">
        <f>IF('Data Entry'!DH38="Yes",1,IF('Data Entry'!DH38="No",0,IF('Data Entry'!DH38="Not Possible","",2)))</f>
        <v>2</v>
      </c>
      <c r="DI38" s="121">
        <f>IF('Data Entry'!DI38="Yes",1,IF('Data Entry'!DI38="No",0,IF('Data Entry'!DI38="Not Possible","",2)))</f>
        <v>2</v>
      </c>
      <c r="DJ38" s="121">
        <f>IF('Data Entry'!DJ38="Yes",1,IF('Data Entry'!DJ38="No",0,IF('Data Entry'!DJ38="Not Possible","",2)))</f>
        <v>2</v>
      </c>
      <c r="DK38" s="121">
        <f>IF('Data Entry'!DK38="Yes",1,IF('Data Entry'!DK38="No",0,IF('Data Entry'!DK38="Not Possible","",2)))</f>
        <v>2</v>
      </c>
      <c r="DL38" s="121">
        <f>IF('Data Entry'!DL38="Yes",1,IF('Data Entry'!DL38="No",0,IF('Data Entry'!DL38="Not Possible","",2)))</f>
        <v>2</v>
      </c>
      <c r="DM38" s="121">
        <f>IF('Data Entry'!DM38="Yes",1,IF('Data Entry'!DM38="No",0,IF('Data Entry'!DM38="Not Possible","",2)))</f>
        <v>2</v>
      </c>
      <c r="DN38" s="121">
        <f>IF('Data Entry'!DN38="Yes",1,IF('Data Entry'!DN38="No",0,IF('Data Entry'!DN38="Not Possible","",2)))</f>
        <v>2</v>
      </c>
      <c r="DO38" s="121">
        <f>IF('Data Entry'!DO38="Yes",1,IF('Data Entry'!DO38="No",0,IF('Data Entry'!DO38="Not Possible","",2)))</f>
        <v>2</v>
      </c>
      <c r="DP38" s="121">
        <f>IF('Data Entry'!DP38="Yes",1,IF('Data Entry'!DP38="No",0,IF('Data Entry'!DP38="Not Possible","",2)))</f>
        <v>2</v>
      </c>
      <c r="DQ38" s="121">
        <f>IF('Data Entry'!DQ38="Yes",1,IF('Data Entry'!DQ38="No",0,IF('Data Entry'!DQ38="Not Possible","",2)))</f>
        <v>2</v>
      </c>
      <c r="DR38" s="121">
        <f>IF('Data Entry'!DR38="Yes",1,IF('Data Entry'!DR38="No",0,IF('Data Entry'!DR38="Not Possible","",2)))</f>
        <v>2</v>
      </c>
      <c r="DS38" s="121">
        <f>IF('Data Entry'!DS38="Yes",1,IF('Data Entry'!DS38="No",0,IF('Data Entry'!DS38="Not Possible","",2)))</f>
        <v>2</v>
      </c>
      <c r="DT38" s="121">
        <f>IF('Data Entry'!DT38="Yes",1,IF('Data Entry'!DT38="No",0,IF('Data Entry'!DT38="Not Possible","",2)))</f>
        <v>2</v>
      </c>
    </row>
    <row r="39" spans="1:126" ht="16" customHeight="1">
      <c r="A39" s="122" t="s">
        <v>101</v>
      </c>
      <c r="E39" s="121">
        <f>IF('Data Entry'!E38="Yes",1,IF('Data Entry'!E38="N/A",0,IF('Data Entry'!E38="No","",2)))</f>
        <v>2</v>
      </c>
      <c r="F39" s="121">
        <f>IF('Data Entry'!F38="Yes",1,IF('Data Entry'!F38="N/A",0,IF('Data Entry'!F38="No","",2)))</f>
        <v>2</v>
      </c>
      <c r="G39" s="121">
        <f>IF('Data Entry'!G38="Yes",1,IF('Data Entry'!G38="N/A",0,IF('Data Entry'!G38="No","",2)))</f>
        <v>2</v>
      </c>
      <c r="H39" s="121">
        <f>IF('Data Entry'!H38="Yes",1,IF('Data Entry'!H38="N/A",0,IF('Data Entry'!H38="No","",2)))</f>
        <v>2</v>
      </c>
      <c r="I39" s="121">
        <f>IF('Data Entry'!I38="Yes",1,IF('Data Entry'!I38="N/A",0,IF('Data Entry'!I38="No","",2)))</f>
        <v>2</v>
      </c>
      <c r="J39" s="121">
        <f>IF('Data Entry'!J38="Yes",1,IF('Data Entry'!J38="N/A",0,IF('Data Entry'!J38="No","",2)))</f>
        <v>2</v>
      </c>
      <c r="K39" s="121">
        <f>IF('Data Entry'!K38="Yes",1,IF('Data Entry'!K38="N/A",0,IF('Data Entry'!K38="No","",2)))</f>
        <v>2</v>
      </c>
      <c r="L39" s="121">
        <f>IF('Data Entry'!L38="Yes",1,IF('Data Entry'!L38="N/A",0,IF('Data Entry'!L38="No","",2)))</f>
        <v>2</v>
      </c>
      <c r="M39" s="121">
        <f>IF('Data Entry'!M38="Yes",1,IF('Data Entry'!M38="N/A",0,IF('Data Entry'!M38="No","",2)))</f>
        <v>2</v>
      </c>
      <c r="N39" s="121">
        <f>IF('Data Entry'!N38="Yes",1,IF('Data Entry'!N38="N/A",0,IF('Data Entry'!N38="No","",2)))</f>
        <v>2</v>
      </c>
      <c r="O39" s="121">
        <f>IF('Data Entry'!O38="Yes",1,IF('Data Entry'!O38="N/A",0,IF('Data Entry'!O38="No","",2)))</f>
        <v>2</v>
      </c>
      <c r="P39" s="121">
        <f>IF('Data Entry'!P38="Yes",1,IF('Data Entry'!P38="N/A",0,IF('Data Entry'!P38="No","",2)))</f>
        <v>2</v>
      </c>
      <c r="Q39" s="121">
        <f>IF('Data Entry'!Q38="Yes",1,IF('Data Entry'!Q38="N/A",0,IF('Data Entry'!Q38="No","",2)))</f>
        <v>2</v>
      </c>
      <c r="R39" s="121">
        <f>IF('Data Entry'!R38="Yes",1,IF('Data Entry'!R38="N/A",0,IF('Data Entry'!R38="No","",2)))</f>
        <v>2</v>
      </c>
      <c r="S39" s="121">
        <f>IF('Data Entry'!S38="Yes",1,IF('Data Entry'!S38="N/A",0,IF('Data Entry'!S38="No","",2)))</f>
        <v>2</v>
      </c>
      <c r="T39" s="121">
        <f>IF('Data Entry'!T38="Yes",1,IF('Data Entry'!T38="N/A",0,IF('Data Entry'!T38="No","",2)))</f>
        <v>2</v>
      </c>
      <c r="U39" s="121">
        <f>IF('Data Entry'!U38="Yes",1,IF('Data Entry'!U38="N/A",0,IF('Data Entry'!U38="No","",2)))</f>
        <v>2</v>
      </c>
      <c r="V39" s="121">
        <f>IF('Data Entry'!V38="Yes",1,IF('Data Entry'!V38="N/A",0,IF('Data Entry'!V38="No","",2)))</f>
        <v>2</v>
      </c>
      <c r="W39" s="121">
        <f>IF('Data Entry'!W38="Yes",1,IF('Data Entry'!W38="N/A",0,IF('Data Entry'!W38="No","",2)))</f>
        <v>2</v>
      </c>
      <c r="X39" s="121">
        <f>IF('Data Entry'!X38="Yes",1,IF('Data Entry'!X38="N/A",0,IF('Data Entry'!X38="No","",2)))</f>
        <v>2</v>
      </c>
      <c r="Y39" s="121">
        <f>IF('Data Entry'!Y38="Yes",1,IF('Data Entry'!Y38="N/A",0,IF('Data Entry'!Y38="No","",2)))</f>
        <v>2</v>
      </c>
      <c r="Z39" s="121">
        <f>IF('Data Entry'!Z38="Yes",1,IF('Data Entry'!Z38="N/A",0,IF('Data Entry'!Z38="No","",2)))</f>
        <v>2</v>
      </c>
      <c r="AA39" s="121">
        <f>IF('Data Entry'!AA38="Yes",1,IF('Data Entry'!AA38="N/A",0,IF('Data Entry'!AA38="No","",2)))</f>
        <v>2</v>
      </c>
      <c r="AB39" s="121">
        <f>IF('Data Entry'!AB38="Yes",1,IF('Data Entry'!AB38="N/A",0,IF('Data Entry'!AB38="No","",2)))</f>
        <v>2</v>
      </c>
      <c r="AC39" s="121">
        <f>IF('Data Entry'!AC38="Yes",1,IF('Data Entry'!AC38="N/A",0,IF('Data Entry'!AC38="No","",2)))</f>
        <v>2</v>
      </c>
      <c r="AD39" s="121">
        <f>IF('Data Entry'!AD38="Yes",1,IF('Data Entry'!AD38="N/A",0,IF('Data Entry'!AD38="No","",2)))</f>
        <v>2</v>
      </c>
      <c r="AE39" s="121">
        <f>IF('Data Entry'!AE38="Yes",1,IF('Data Entry'!AE38="N/A",0,IF('Data Entry'!AE38="No","",2)))</f>
        <v>2</v>
      </c>
      <c r="AF39" s="121">
        <f>IF('Data Entry'!AF38="Yes",1,IF('Data Entry'!AF38="N/A",0,IF('Data Entry'!AF38="No","",2)))</f>
        <v>2</v>
      </c>
      <c r="AG39" s="121">
        <f>IF('Data Entry'!AG38="Yes",1,IF('Data Entry'!AG38="N/A",0,IF('Data Entry'!AG38="No","",2)))</f>
        <v>2</v>
      </c>
      <c r="AH39" s="121">
        <f>IF('Data Entry'!AH38="Yes",1,IF('Data Entry'!AH38="N/A",0,IF('Data Entry'!AH38="No","",2)))</f>
        <v>2</v>
      </c>
      <c r="AI39" s="121">
        <f>IF('Data Entry'!AI38="Yes",1,IF('Data Entry'!AI38="N/A",0,IF('Data Entry'!AI38="No","",2)))</f>
        <v>2</v>
      </c>
      <c r="AJ39" s="121">
        <f>IF('Data Entry'!AJ38="Yes",1,IF('Data Entry'!AJ38="N/A",0,IF('Data Entry'!AJ38="No","",2)))</f>
        <v>2</v>
      </c>
      <c r="AK39" s="121">
        <f>IF('Data Entry'!AK38="Yes",1,IF('Data Entry'!AK38="N/A",0,IF('Data Entry'!AK38="No","",2)))</f>
        <v>2</v>
      </c>
      <c r="AL39" s="121">
        <f>IF('Data Entry'!AL38="Yes",1,IF('Data Entry'!AL38="N/A",0,IF('Data Entry'!AL38="No","",2)))</f>
        <v>2</v>
      </c>
      <c r="AM39" s="121">
        <f>IF('Data Entry'!AM38="Yes",1,IF('Data Entry'!AM38="N/A",0,IF('Data Entry'!AM38="No","",2)))</f>
        <v>2</v>
      </c>
      <c r="AN39" s="121">
        <f>IF('Data Entry'!AN38="Yes",1,IF('Data Entry'!AN38="N/A",0,IF('Data Entry'!AN38="No","",2)))</f>
        <v>2</v>
      </c>
      <c r="AO39" s="121">
        <f>IF('Data Entry'!AO38="Yes",1,IF('Data Entry'!AO38="N/A",0,IF('Data Entry'!AO38="No","",2)))</f>
        <v>2</v>
      </c>
      <c r="AP39" s="121">
        <f>IF('Data Entry'!AP38="Yes",1,IF('Data Entry'!AP38="N/A",0,IF('Data Entry'!AP38="No","",2)))</f>
        <v>2</v>
      </c>
      <c r="AQ39" s="121">
        <f>IF('Data Entry'!AQ38="Yes",1,IF('Data Entry'!AQ38="N/A",0,IF('Data Entry'!AQ38="No","",2)))</f>
        <v>2</v>
      </c>
      <c r="AR39" s="121">
        <f>IF('Data Entry'!AR38="Yes",1,IF('Data Entry'!AR38="N/A",0,IF('Data Entry'!AR38="No","",2)))</f>
        <v>2</v>
      </c>
      <c r="AS39" s="121">
        <f>IF('Data Entry'!AS38="Yes",1,IF('Data Entry'!AS38="N/A",0,IF('Data Entry'!AS38="No","",2)))</f>
        <v>2</v>
      </c>
      <c r="AT39" s="121">
        <f>IF('Data Entry'!AT38="Yes",1,IF('Data Entry'!AT38="N/A",0,IF('Data Entry'!AT38="No","",2)))</f>
        <v>2</v>
      </c>
      <c r="AU39" s="121">
        <f>IF('Data Entry'!AU38="Yes",1,IF('Data Entry'!AU38="N/A",0,IF('Data Entry'!AU38="No","",2)))</f>
        <v>2</v>
      </c>
      <c r="AV39" s="121">
        <f>IF('Data Entry'!AV38="Yes",1,IF('Data Entry'!AV38="N/A",0,IF('Data Entry'!AV38="No","",2)))</f>
        <v>2</v>
      </c>
      <c r="AW39" s="121">
        <f>IF('Data Entry'!AW38="Yes",1,IF('Data Entry'!AW38="N/A",0,IF('Data Entry'!AW38="No","",2)))</f>
        <v>2</v>
      </c>
      <c r="AX39" s="121">
        <f>IF('Data Entry'!AX38="Yes",1,IF('Data Entry'!AX38="N/A",0,IF('Data Entry'!AX38="No","",2)))</f>
        <v>2</v>
      </c>
      <c r="AY39" s="121">
        <f>IF('Data Entry'!AY38="Yes",1,IF('Data Entry'!AY38="N/A",0,IF('Data Entry'!AY38="No","",2)))</f>
        <v>2</v>
      </c>
      <c r="AZ39" s="121">
        <f>IF('Data Entry'!AZ38="Yes",1,IF('Data Entry'!AZ38="N/A",0,IF('Data Entry'!AZ38="No","",2)))</f>
        <v>2</v>
      </c>
      <c r="BA39" s="121">
        <f>IF('Data Entry'!BA38="Yes",1,IF('Data Entry'!BA38="N/A",0,IF('Data Entry'!BA38="No","",2)))</f>
        <v>2</v>
      </c>
      <c r="BB39" s="121">
        <f>IF('Data Entry'!BB38="Yes",1,IF('Data Entry'!BB38="N/A",0,IF('Data Entry'!BB38="No","",2)))</f>
        <v>2</v>
      </c>
      <c r="BC39" s="121">
        <f>IF('Data Entry'!BC38="Yes",1,IF('Data Entry'!BC38="N/A",0,IF('Data Entry'!BC38="No","",2)))</f>
        <v>2</v>
      </c>
      <c r="BD39" s="121">
        <f>IF('Data Entry'!BD38="Yes",1,IF('Data Entry'!BD38="N/A",0,IF('Data Entry'!BD38="No","",2)))</f>
        <v>2</v>
      </c>
      <c r="BE39" s="121">
        <f>IF('Data Entry'!BE38="Yes",1,IF('Data Entry'!BE38="N/A",0,IF('Data Entry'!BE38="No","",2)))</f>
        <v>2</v>
      </c>
      <c r="BF39" s="121">
        <f>IF('Data Entry'!BF38="Yes",1,IF('Data Entry'!BF38="N/A",0,IF('Data Entry'!BF38="No","",2)))</f>
        <v>2</v>
      </c>
      <c r="BG39" s="121">
        <f>IF('Data Entry'!BG38="Yes",1,IF('Data Entry'!BG38="N/A",0,IF('Data Entry'!BG38="No","",2)))</f>
        <v>2</v>
      </c>
      <c r="BH39" s="121">
        <f>IF('Data Entry'!BH38="Yes",1,IF('Data Entry'!BH38="N/A",0,IF('Data Entry'!BH38="No","",2)))</f>
        <v>2</v>
      </c>
      <c r="BI39" s="121">
        <f>IF('Data Entry'!BI38="Yes",1,IF('Data Entry'!BI38="N/A",0,IF('Data Entry'!BI38="No","",2)))</f>
        <v>2</v>
      </c>
      <c r="BJ39" s="121">
        <f>IF('Data Entry'!BJ38="Yes",1,IF('Data Entry'!BJ38="N/A",0,IF('Data Entry'!BJ38="No","",2)))</f>
        <v>2</v>
      </c>
      <c r="BK39" s="121">
        <f>IF('Data Entry'!BK38="Yes",1,IF('Data Entry'!BK38="N/A",0,IF('Data Entry'!BK38="No","",2)))</f>
        <v>2</v>
      </c>
      <c r="BL39" s="121">
        <f>IF('Data Entry'!BL38="Yes",1,IF('Data Entry'!BL38="N/A",0,IF('Data Entry'!BL38="No","",2)))</f>
        <v>2</v>
      </c>
      <c r="BM39" s="121">
        <f>IF('Data Entry'!BM38="Yes",1,IF('Data Entry'!BM38="N/A",0,IF('Data Entry'!BM38="No","",2)))</f>
        <v>2</v>
      </c>
      <c r="BN39" s="121">
        <f>IF('Data Entry'!BN38="Yes",1,IF('Data Entry'!BN38="N/A",0,IF('Data Entry'!BN38="No","",2)))</f>
        <v>2</v>
      </c>
      <c r="BO39" s="121">
        <f>IF('Data Entry'!BO38="Yes",1,IF('Data Entry'!BO38="N/A",0,IF('Data Entry'!BO38="No","",2)))</f>
        <v>2</v>
      </c>
      <c r="BP39" s="121">
        <f>IF('Data Entry'!BP38="Yes",1,IF('Data Entry'!BP38="N/A",0,IF('Data Entry'!BP38="No","",2)))</f>
        <v>2</v>
      </c>
      <c r="BQ39" s="121">
        <f>IF('Data Entry'!BQ38="Yes",1,IF('Data Entry'!BQ38="N/A",0,IF('Data Entry'!BQ38="No","",2)))</f>
        <v>2</v>
      </c>
      <c r="BR39" s="121">
        <f>IF('Data Entry'!BR38="Yes",1,IF('Data Entry'!BR38="N/A",0,IF('Data Entry'!BR38="No","",2)))</f>
        <v>2</v>
      </c>
      <c r="BS39" s="121">
        <f>IF('Data Entry'!BS38="Yes",1,IF('Data Entry'!BS38="N/A",0,IF('Data Entry'!BS38="No","",2)))</f>
        <v>2</v>
      </c>
      <c r="BT39" s="121">
        <f>IF('Data Entry'!BT38="Yes",1,IF('Data Entry'!BT38="N/A",0,IF('Data Entry'!BT38="No","",2)))</f>
        <v>2</v>
      </c>
      <c r="BU39" s="121">
        <f>IF('Data Entry'!BU38="Yes",1,IF('Data Entry'!BU38="N/A",0,IF('Data Entry'!BU38="No","",2)))</f>
        <v>2</v>
      </c>
      <c r="BV39" s="121">
        <f>IF('Data Entry'!BV38="Yes",1,IF('Data Entry'!BV38="N/A",0,IF('Data Entry'!BV38="No","",2)))</f>
        <v>2</v>
      </c>
      <c r="BW39" s="121">
        <f>IF('Data Entry'!BW38="Yes",1,IF('Data Entry'!BW38="N/A",0,IF('Data Entry'!BW38="No","",2)))</f>
        <v>2</v>
      </c>
      <c r="BX39" s="121">
        <f>IF('Data Entry'!BX38="Yes",1,IF('Data Entry'!BX38="N/A",0,IF('Data Entry'!BX38="No","",2)))</f>
        <v>2</v>
      </c>
      <c r="BY39" s="121">
        <f>IF('Data Entry'!BY38="Yes",1,IF('Data Entry'!BY38="N/A",0,IF('Data Entry'!BY38="No","",2)))</f>
        <v>2</v>
      </c>
      <c r="BZ39" s="121">
        <f>IF('Data Entry'!BZ38="Yes",1,IF('Data Entry'!BZ38="N/A",0,IF('Data Entry'!BZ38="No","",2)))</f>
        <v>2</v>
      </c>
      <c r="CA39" s="121">
        <f>IF('Data Entry'!CA38="Yes",1,IF('Data Entry'!CA38="N/A",0,IF('Data Entry'!CA38="No","",2)))</f>
        <v>2</v>
      </c>
      <c r="CB39" s="121">
        <f>IF('Data Entry'!CB38="Yes",1,IF('Data Entry'!CB38="N/A",0,IF('Data Entry'!CB38="No","",2)))</f>
        <v>2</v>
      </c>
      <c r="CC39" s="121">
        <f>IF('Data Entry'!CC38="Yes",1,IF('Data Entry'!CC38="N/A",0,IF('Data Entry'!CC38="No","",2)))</f>
        <v>2</v>
      </c>
      <c r="CD39" s="121">
        <f>IF('Data Entry'!CD38="Yes",1,IF('Data Entry'!CD38="N/A",0,IF('Data Entry'!CD38="No","",2)))</f>
        <v>2</v>
      </c>
      <c r="CE39" s="121">
        <f>IF('Data Entry'!CE38="Yes",1,IF('Data Entry'!CE38="N/A",0,IF('Data Entry'!CE38="No","",2)))</f>
        <v>2</v>
      </c>
      <c r="CF39" s="121">
        <f>IF('Data Entry'!CF38="Yes",1,IF('Data Entry'!CF38="N/A",0,IF('Data Entry'!CF38="No","",2)))</f>
        <v>2</v>
      </c>
      <c r="CG39" s="121">
        <f>IF('Data Entry'!CG38="Yes",1,IF('Data Entry'!CG38="N/A",0,IF('Data Entry'!CG38="No","",2)))</f>
        <v>2</v>
      </c>
      <c r="CH39" s="121">
        <f>IF('Data Entry'!CH38="Yes",1,IF('Data Entry'!CH38="N/A",0,IF('Data Entry'!CH38="No","",2)))</f>
        <v>2</v>
      </c>
      <c r="CI39" s="121">
        <f>IF('Data Entry'!CI38="Yes",1,IF('Data Entry'!CI38="N/A",0,IF('Data Entry'!CI38="No","",2)))</f>
        <v>2</v>
      </c>
      <c r="CJ39" s="121">
        <f>IF('Data Entry'!CJ38="Yes",1,IF('Data Entry'!CJ38="N/A",0,IF('Data Entry'!CJ38="No","",2)))</f>
        <v>2</v>
      </c>
      <c r="CK39" s="121">
        <f>IF('Data Entry'!CK38="Yes",1,IF('Data Entry'!CK38="N/A",0,IF('Data Entry'!CK38="No","",2)))</f>
        <v>2</v>
      </c>
      <c r="CL39" s="121">
        <f>IF('Data Entry'!CL38="Yes",1,IF('Data Entry'!CL38="N/A",0,IF('Data Entry'!CL38="No","",2)))</f>
        <v>2</v>
      </c>
      <c r="CM39" s="121">
        <f>IF('Data Entry'!CM38="Yes",1,IF('Data Entry'!CM38="N/A",0,IF('Data Entry'!CM38="No","",2)))</f>
        <v>2</v>
      </c>
      <c r="CN39" s="121">
        <f>IF('Data Entry'!CN38="Yes",1,IF('Data Entry'!CN38="N/A",0,IF('Data Entry'!CN38="No","",2)))</f>
        <v>2</v>
      </c>
      <c r="CO39" s="121">
        <f>IF('Data Entry'!CO38="Yes",1,IF('Data Entry'!CO38="N/A",0,IF('Data Entry'!CO38="No","",2)))</f>
        <v>2</v>
      </c>
      <c r="CP39" s="121">
        <f>IF('Data Entry'!CP38="Yes",1,IF('Data Entry'!CP38="N/A",0,IF('Data Entry'!CP38="No","",2)))</f>
        <v>2</v>
      </c>
      <c r="CQ39" s="121">
        <f>IF('Data Entry'!CQ38="Yes",1,IF('Data Entry'!CQ38="N/A",0,IF('Data Entry'!CQ38="No","",2)))</f>
        <v>2</v>
      </c>
      <c r="CR39" s="121">
        <f>IF('Data Entry'!CR38="Yes",1,IF('Data Entry'!CR38="N/A",0,IF('Data Entry'!CR38="No","",2)))</f>
        <v>2</v>
      </c>
      <c r="CS39" s="121">
        <f>IF('Data Entry'!CS38="Yes",1,IF('Data Entry'!CS38="N/A",0,IF('Data Entry'!CS38="No","",2)))</f>
        <v>2</v>
      </c>
      <c r="CT39" s="121">
        <f>IF('Data Entry'!CT38="Yes",1,IF('Data Entry'!CT38="N/A",0,IF('Data Entry'!CT38="No","",2)))</f>
        <v>2</v>
      </c>
      <c r="CU39" s="121">
        <f>IF('Data Entry'!CU38="Yes",1,IF('Data Entry'!CU38="N/A",0,IF('Data Entry'!CU38="No","",2)))</f>
        <v>2</v>
      </c>
      <c r="CV39" s="121">
        <f>IF('Data Entry'!CV38="Yes",1,IF('Data Entry'!CV38="N/A",0,IF('Data Entry'!CV38="No","",2)))</f>
        <v>2</v>
      </c>
      <c r="CW39" s="121">
        <f>IF('Data Entry'!CW38="Yes",1,IF('Data Entry'!CW38="N/A",0,IF('Data Entry'!CW38="No","",2)))</f>
        <v>2</v>
      </c>
      <c r="CX39" s="121">
        <f>IF('Data Entry'!CX38="Yes",1,IF('Data Entry'!CX38="N/A",0,IF('Data Entry'!CX38="No","",2)))</f>
        <v>2</v>
      </c>
      <c r="CY39" s="121">
        <f>IF('Data Entry'!CY38="Yes",1,IF('Data Entry'!CY38="N/A",0,IF('Data Entry'!CY38="No","",2)))</f>
        <v>2</v>
      </c>
      <c r="CZ39" s="121">
        <f>IF('Data Entry'!CZ38="Yes",1,IF('Data Entry'!CZ38="N/A",0,IF('Data Entry'!CZ38="No","",2)))</f>
        <v>2</v>
      </c>
      <c r="DA39" s="121">
        <f>IF('Data Entry'!DA38="Yes",1,IF('Data Entry'!DA38="N/A",0,IF('Data Entry'!DA38="No","",2)))</f>
        <v>2</v>
      </c>
      <c r="DB39" s="121">
        <f>IF('Data Entry'!DB38="Yes",1,IF('Data Entry'!DB38="N/A",0,IF('Data Entry'!DB38="No","",2)))</f>
        <v>2</v>
      </c>
      <c r="DC39" s="121">
        <f>IF('Data Entry'!DC38="Yes",1,IF('Data Entry'!DC38="N/A",0,IF('Data Entry'!DC38="No","",2)))</f>
        <v>2</v>
      </c>
      <c r="DD39" s="121">
        <f>IF('Data Entry'!DD38="Yes",1,IF('Data Entry'!DD38="N/A",0,IF('Data Entry'!DD38="No","",2)))</f>
        <v>2</v>
      </c>
      <c r="DE39" s="121">
        <f>IF('Data Entry'!DE38="Yes",1,IF('Data Entry'!DE38="N/A",0,IF('Data Entry'!DE38="No","",2)))</f>
        <v>2</v>
      </c>
      <c r="DF39" s="121">
        <f>IF('Data Entry'!DF38="Yes",1,IF('Data Entry'!DF38="N/A",0,IF('Data Entry'!DF38="No","",2)))</f>
        <v>2</v>
      </c>
      <c r="DG39" s="121">
        <f>IF('Data Entry'!DG38="Yes",1,IF('Data Entry'!DG38="N/A",0,IF('Data Entry'!DG38="No","",2)))</f>
        <v>2</v>
      </c>
      <c r="DH39" s="121">
        <f>IF('Data Entry'!DH38="Yes",1,IF('Data Entry'!DH38="N/A",0,IF('Data Entry'!DH38="No","",2)))</f>
        <v>2</v>
      </c>
      <c r="DI39" s="121">
        <f>IF('Data Entry'!DI38="Yes",1,IF('Data Entry'!DI38="N/A",0,IF('Data Entry'!DI38="No","",2)))</f>
        <v>2</v>
      </c>
      <c r="DJ39" s="121">
        <f>IF('Data Entry'!DJ38="Yes",1,IF('Data Entry'!DJ38="N/A",0,IF('Data Entry'!DJ38="No","",2)))</f>
        <v>2</v>
      </c>
      <c r="DK39" s="121">
        <f>IF('Data Entry'!DK38="Yes",1,IF('Data Entry'!DK38="N/A",0,IF('Data Entry'!DK38="No","",2)))</f>
        <v>2</v>
      </c>
      <c r="DL39" s="121">
        <f>IF('Data Entry'!DL38="Yes",1,IF('Data Entry'!DL38="N/A",0,IF('Data Entry'!DL38="No","",2)))</f>
        <v>2</v>
      </c>
      <c r="DM39" s="121">
        <f>IF('Data Entry'!DM38="Yes",1,IF('Data Entry'!DM38="N/A",0,IF('Data Entry'!DM38="No","",2)))</f>
        <v>2</v>
      </c>
      <c r="DN39" s="121">
        <f>IF('Data Entry'!DN38="Yes",1,IF('Data Entry'!DN38="N/A",0,IF('Data Entry'!DN38="No","",2)))</f>
        <v>2</v>
      </c>
      <c r="DO39" s="121">
        <f>IF('Data Entry'!DO38="Yes",1,IF('Data Entry'!DO38="N/A",0,IF('Data Entry'!DO38="No","",2)))</f>
        <v>2</v>
      </c>
      <c r="DP39" s="121">
        <f>IF('Data Entry'!DP38="Yes",1,IF('Data Entry'!DP38="N/A",0,IF('Data Entry'!DP38="No","",2)))</f>
        <v>2</v>
      </c>
      <c r="DQ39" s="121">
        <f>IF('Data Entry'!DQ38="Yes",1,IF('Data Entry'!DQ38="N/A",0,IF('Data Entry'!DQ38="No","",2)))</f>
        <v>2</v>
      </c>
      <c r="DR39" s="121">
        <f>IF('Data Entry'!DR38="Yes",1,IF('Data Entry'!DR38="N/A",0,IF('Data Entry'!DR38="No","",2)))</f>
        <v>2</v>
      </c>
      <c r="DS39" s="121">
        <f>IF('Data Entry'!DS38="Yes",1,IF('Data Entry'!DS38="N/A",0,IF('Data Entry'!DS38="No","",2)))</f>
        <v>2</v>
      </c>
      <c r="DT39" s="121">
        <f>IF('Data Entry'!DT38="Yes",1,IF('Data Entry'!DT38="N/A",0,IF('Data Entry'!DT38="No","",2)))</f>
        <v>2</v>
      </c>
    </row>
    <row r="40" spans="1:126" ht="16" customHeight="1">
      <c r="A40" s="122" t="s">
        <v>102</v>
      </c>
      <c r="E40" s="123" t="str">
        <f>IF('Data Entry'!E40="","",('Data Entry'!E40))</f>
        <v/>
      </c>
      <c r="F40" s="123" t="str">
        <f>IF('Data Entry'!F40="","",('Data Entry'!F40))</f>
        <v/>
      </c>
      <c r="G40" s="123" t="str">
        <f>IF('Data Entry'!G40="","",('Data Entry'!G40))</f>
        <v/>
      </c>
      <c r="H40" s="123" t="str">
        <f>IF('Data Entry'!H40="","",('Data Entry'!H40))</f>
        <v/>
      </c>
      <c r="I40" s="123" t="str">
        <f>IF('Data Entry'!I40="","",('Data Entry'!I40))</f>
        <v/>
      </c>
      <c r="J40" s="123" t="str">
        <f>IF('Data Entry'!J40="","",('Data Entry'!J40))</f>
        <v/>
      </c>
      <c r="K40" s="123" t="str">
        <f>IF('Data Entry'!K40="","",('Data Entry'!K40))</f>
        <v/>
      </c>
      <c r="L40" s="123" t="str">
        <f>IF('Data Entry'!L40="","",('Data Entry'!L40))</f>
        <v/>
      </c>
      <c r="M40" s="123" t="str">
        <f>IF('Data Entry'!M40="","",('Data Entry'!M40))</f>
        <v/>
      </c>
      <c r="N40" s="123" t="str">
        <f>IF('Data Entry'!N40="","",('Data Entry'!N40))</f>
        <v/>
      </c>
      <c r="O40" s="123" t="str">
        <f>IF('Data Entry'!O40="","",('Data Entry'!O40))</f>
        <v/>
      </c>
      <c r="P40" s="123" t="str">
        <f>IF('Data Entry'!P40="","",('Data Entry'!P40))</f>
        <v/>
      </c>
      <c r="Q40" s="123" t="str">
        <f>IF('Data Entry'!Q40="","",('Data Entry'!Q40))</f>
        <v/>
      </c>
      <c r="R40" s="123" t="str">
        <f>IF('Data Entry'!R40="","",('Data Entry'!R40))</f>
        <v/>
      </c>
      <c r="S40" s="123" t="str">
        <f>IF('Data Entry'!S40="","",('Data Entry'!S40))</f>
        <v/>
      </c>
      <c r="T40" s="123" t="str">
        <f>IF('Data Entry'!T40="","",('Data Entry'!T40))</f>
        <v/>
      </c>
      <c r="U40" s="123" t="str">
        <f>IF('Data Entry'!U40="","",('Data Entry'!U40))</f>
        <v/>
      </c>
      <c r="V40" s="123" t="str">
        <f>IF('Data Entry'!V40="","",('Data Entry'!V40))</f>
        <v/>
      </c>
      <c r="W40" s="123" t="str">
        <f>IF('Data Entry'!W40="","",('Data Entry'!W40))</f>
        <v/>
      </c>
      <c r="X40" s="123" t="str">
        <f>IF('Data Entry'!X40="","",('Data Entry'!X40))</f>
        <v/>
      </c>
      <c r="Y40" s="123" t="str">
        <f>IF('Data Entry'!Y40="","",('Data Entry'!Y40))</f>
        <v/>
      </c>
      <c r="Z40" s="123" t="str">
        <f>IF('Data Entry'!Z40="","",('Data Entry'!Z40))</f>
        <v/>
      </c>
      <c r="AA40" s="123" t="str">
        <f>IF('Data Entry'!AA40="","",('Data Entry'!AA40))</f>
        <v/>
      </c>
      <c r="AB40" s="123" t="str">
        <f>IF('Data Entry'!AB40="","",('Data Entry'!AB40))</f>
        <v/>
      </c>
      <c r="AC40" s="123" t="str">
        <f>IF('Data Entry'!AC40="","",('Data Entry'!AC40))</f>
        <v/>
      </c>
      <c r="AD40" s="123" t="str">
        <f>IF('Data Entry'!AD40="","",('Data Entry'!AD40))</f>
        <v/>
      </c>
      <c r="AE40" s="123" t="str">
        <f>IF('Data Entry'!AE40="","",('Data Entry'!AE40))</f>
        <v/>
      </c>
      <c r="AF40" s="123" t="str">
        <f>IF('Data Entry'!AF40="","",('Data Entry'!AF40))</f>
        <v/>
      </c>
      <c r="AG40" s="123" t="str">
        <f>IF('Data Entry'!AG40="","",('Data Entry'!AG40))</f>
        <v/>
      </c>
      <c r="AH40" s="123" t="str">
        <f>IF('Data Entry'!AH40="","",('Data Entry'!AH40))</f>
        <v/>
      </c>
      <c r="AI40" s="123" t="str">
        <f>IF('Data Entry'!AI40="","",('Data Entry'!AI40))</f>
        <v/>
      </c>
      <c r="AJ40" s="123" t="str">
        <f>IF('Data Entry'!AJ40="","",('Data Entry'!AJ40))</f>
        <v/>
      </c>
      <c r="AK40" s="123" t="str">
        <f>IF('Data Entry'!AK40="","",('Data Entry'!AK40))</f>
        <v/>
      </c>
      <c r="AL40" s="123" t="str">
        <f>IF('Data Entry'!AL40="","",('Data Entry'!AL40))</f>
        <v/>
      </c>
      <c r="AM40" s="123" t="str">
        <f>IF('Data Entry'!AM40="","",('Data Entry'!AM40))</f>
        <v/>
      </c>
      <c r="AN40" s="123" t="str">
        <f>IF('Data Entry'!AN40="","",('Data Entry'!AN40))</f>
        <v/>
      </c>
      <c r="AO40" s="123" t="str">
        <f>IF('Data Entry'!AO40="","",('Data Entry'!AO40))</f>
        <v/>
      </c>
      <c r="AP40" s="123" t="str">
        <f>IF('Data Entry'!AP40="","",('Data Entry'!AP40))</f>
        <v/>
      </c>
      <c r="AQ40" s="123" t="str">
        <f>IF('Data Entry'!AQ40="","",('Data Entry'!AQ40))</f>
        <v/>
      </c>
      <c r="AR40" s="123" t="str">
        <f>IF('Data Entry'!AR40="","",('Data Entry'!AR40))</f>
        <v/>
      </c>
      <c r="AS40" s="123" t="str">
        <f>IF('Data Entry'!AS40="","",('Data Entry'!AS40))</f>
        <v/>
      </c>
      <c r="AT40" s="123" t="str">
        <f>IF('Data Entry'!AT40="","",('Data Entry'!AT40))</f>
        <v/>
      </c>
      <c r="AU40" s="123" t="str">
        <f>IF('Data Entry'!AU40="","",('Data Entry'!AU40))</f>
        <v/>
      </c>
      <c r="AV40" s="123" t="str">
        <f>IF('Data Entry'!AV40="","",('Data Entry'!AV40))</f>
        <v/>
      </c>
      <c r="AW40" s="123" t="str">
        <f>IF('Data Entry'!AW40="","",('Data Entry'!AW40))</f>
        <v/>
      </c>
      <c r="AX40" s="123" t="str">
        <f>IF('Data Entry'!AX40="","",('Data Entry'!AX40))</f>
        <v/>
      </c>
      <c r="AY40" s="123" t="str">
        <f>IF('Data Entry'!AY40="","",('Data Entry'!AY40))</f>
        <v/>
      </c>
      <c r="AZ40" s="123" t="str">
        <f>IF('Data Entry'!AZ40="","",('Data Entry'!AZ40))</f>
        <v/>
      </c>
      <c r="BA40" s="123" t="str">
        <f>IF('Data Entry'!BA40="","",('Data Entry'!BA40))</f>
        <v/>
      </c>
      <c r="BB40" s="123" t="str">
        <f>IF('Data Entry'!BB40="","",('Data Entry'!BB40))</f>
        <v/>
      </c>
      <c r="BC40" s="123" t="str">
        <f>IF('Data Entry'!BC40="","",('Data Entry'!BC40))</f>
        <v/>
      </c>
      <c r="BD40" s="123" t="str">
        <f>IF('Data Entry'!BD40="","",('Data Entry'!BD40))</f>
        <v/>
      </c>
      <c r="BE40" s="123" t="str">
        <f>IF('Data Entry'!BE40="","",('Data Entry'!BE40))</f>
        <v/>
      </c>
      <c r="BF40" s="123" t="str">
        <f>IF('Data Entry'!BF40="","",('Data Entry'!BF40))</f>
        <v/>
      </c>
      <c r="BG40" s="123" t="str">
        <f>IF('Data Entry'!BG40="","",('Data Entry'!BG40))</f>
        <v/>
      </c>
      <c r="BH40" s="123" t="str">
        <f>IF('Data Entry'!BH40="","",('Data Entry'!BH40))</f>
        <v/>
      </c>
      <c r="BI40" s="123" t="str">
        <f>IF('Data Entry'!BI40="","",('Data Entry'!BI40))</f>
        <v/>
      </c>
      <c r="BJ40" s="123" t="str">
        <f>IF('Data Entry'!BJ40="","",('Data Entry'!BJ40))</f>
        <v/>
      </c>
      <c r="BK40" s="123" t="str">
        <f>IF('Data Entry'!BK40="","",('Data Entry'!BK40))</f>
        <v/>
      </c>
      <c r="BL40" s="123" t="str">
        <f>IF('Data Entry'!BL40="","",('Data Entry'!BL40))</f>
        <v/>
      </c>
      <c r="BM40" s="123" t="str">
        <f>IF('Data Entry'!BM40="","",('Data Entry'!BM40))</f>
        <v/>
      </c>
      <c r="BN40" s="123" t="str">
        <f>IF('Data Entry'!BN40="","",('Data Entry'!BN40))</f>
        <v/>
      </c>
      <c r="BO40" s="123" t="str">
        <f>IF('Data Entry'!BO40="","",('Data Entry'!BO40))</f>
        <v/>
      </c>
      <c r="BP40" s="123" t="str">
        <f>IF('Data Entry'!BP40="","",('Data Entry'!BP40))</f>
        <v/>
      </c>
      <c r="BQ40" s="123" t="str">
        <f>IF('Data Entry'!BQ40="","",('Data Entry'!BQ40))</f>
        <v/>
      </c>
      <c r="BR40" s="123" t="str">
        <f>IF('Data Entry'!BR40="","",('Data Entry'!BR40))</f>
        <v/>
      </c>
      <c r="BS40" s="123" t="str">
        <f>IF('Data Entry'!BS40="","",('Data Entry'!BS40))</f>
        <v/>
      </c>
      <c r="BT40" s="123" t="str">
        <f>IF('Data Entry'!BT40="","",('Data Entry'!BT40))</f>
        <v/>
      </c>
      <c r="BU40" s="123" t="str">
        <f>IF('Data Entry'!BU40="","",('Data Entry'!BU40))</f>
        <v/>
      </c>
      <c r="BV40" s="123" t="str">
        <f>IF('Data Entry'!BV40="","",('Data Entry'!BV40))</f>
        <v/>
      </c>
      <c r="BW40" s="123" t="str">
        <f>IF('Data Entry'!BW40="","",('Data Entry'!BW40))</f>
        <v/>
      </c>
      <c r="BX40" s="123" t="str">
        <f>IF('Data Entry'!BX40="","",('Data Entry'!BX40))</f>
        <v/>
      </c>
      <c r="BY40" s="123" t="str">
        <f>IF('Data Entry'!BY40="","",('Data Entry'!BY40))</f>
        <v/>
      </c>
      <c r="BZ40" s="123" t="str">
        <f>IF('Data Entry'!BZ40="","",('Data Entry'!BZ40))</f>
        <v/>
      </c>
      <c r="CA40" s="123" t="str">
        <f>IF('Data Entry'!CA40="","",('Data Entry'!CA40))</f>
        <v/>
      </c>
      <c r="CB40" s="123" t="str">
        <f>IF('Data Entry'!CB40="","",('Data Entry'!CB40))</f>
        <v/>
      </c>
      <c r="CC40" s="123" t="str">
        <f>IF('Data Entry'!CC40="","",('Data Entry'!CC40))</f>
        <v/>
      </c>
      <c r="CD40" s="123" t="str">
        <f>IF('Data Entry'!CD40="","",('Data Entry'!CD40))</f>
        <v/>
      </c>
      <c r="CE40" s="123" t="str">
        <f>IF('Data Entry'!CE40="","",('Data Entry'!CE40))</f>
        <v/>
      </c>
      <c r="CF40" s="123" t="str">
        <f>IF('Data Entry'!CF40="","",('Data Entry'!CF40))</f>
        <v/>
      </c>
      <c r="CG40" s="123" t="str">
        <f>IF('Data Entry'!CG40="","",('Data Entry'!CG40))</f>
        <v/>
      </c>
      <c r="CH40" s="123" t="str">
        <f>IF('Data Entry'!CH40="","",('Data Entry'!CH40))</f>
        <v/>
      </c>
      <c r="CI40" s="123" t="str">
        <f>IF('Data Entry'!CI40="","",('Data Entry'!CI40))</f>
        <v/>
      </c>
      <c r="CJ40" s="123" t="str">
        <f>IF('Data Entry'!CJ40="","",('Data Entry'!CJ40))</f>
        <v/>
      </c>
      <c r="CK40" s="123" t="str">
        <f>IF('Data Entry'!CK40="","",('Data Entry'!CK40))</f>
        <v/>
      </c>
      <c r="CL40" s="123" t="str">
        <f>IF('Data Entry'!CL40="","",('Data Entry'!CL40))</f>
        <v/>
      </c>
      <c r="CM40" s="123" t="str">
        <f>IF('Data Entry'!CM40="","",('Data Entry'!CM40))</f>
        <v/>
      </c>
      <c r="CN40" s="123" t="str">
        <f>IF('Data Entry'!CN40="","",('Data Entry'!CN40))</f>
        <v/>
      </c>
      <c r="CO40" s="123" t="str">
        <f>IF('Data Entry'!CO40="","",('Data Entry'!CO40))</f>
        <v/>
      </c>
      <c r="CP40" s="123" t="str">
        <f>IF('Data Entry'!CP40="","",('Data Entry'!CP40))</f>
        <v/>
      </c>
      <c r="CQ40" s="123" t="str">
        <f>IF('Data Entry'!CQ40="","",('Data Entry'!CQ40))</f>
        <v/>
      </c>
      <c r="CR40" s="123" t="str">
        <f>IF('Data Entry'!CR40="","",('Data Entry'!CR40))</f>
        <v/>
      </c>
      <c r="CS40" s="123" t="str">
        <f>IF('Data Entry'!CS40="","",('Data Entry'!CS40))</f>
        <v/>
      </c>
      <c r="CT40" s="123" t="str">
        <f>IF('Data Entry'!CT40="","",('Data Entry'!CT40))</f>
        <v/>
      </c>
      <c r="CU40" s="123" t="str">
        <f>IF('Data Entry'!CU40="","",('Data Entry'!CU40))</f>
        <v/>
      </c>
      <c r="CV40" s="123" t="str">
        <f>IF('Data Entry'!CV40="","",('Data Entry'!CV40))</f>
        <v/>
      </c>
      <c r="CW40" s="123" t="str">
        <f>IF('Data Entry'!CW40="","",('Data Entry'!CW40))</f>
        <v/>
      </c>
      <c r="CX40" s="123" t="str">
        <f>IF('Data Entry'!CX40="","",('Data Entry'!CX40))</f>
        <v/>
      </c>
      <c r="CY40" s="123" t="str">
        <f>IF('Data Entry'!CY40="","",('Data Entry'!CY40))</f>
        <v/>
      </c>
      <c r="CZ40" s="123" t="str">
        <f>IF('Data Entry'!CZ40="","",('Data Entry'!CZ40))</f>
        <v/>
      </c>
      <c r="DA40" s="123" t="str">
        <f>IF('Data Entry'!DA40="","",('Data Entry'!DA40))</f>
        <v/>
      </c>
      <c r="DB40" s="123" t="str">
        <f>IF('Data Entry'!DB40="","",('Data Entry'!DB40))</f>
        <v/>
      </c>
      <c r="DC40" s="123" t="str">
        <f>IF('Data Entry'!DC40="","",('Data Entry'!DC40))</f>
        <v/>
      </c>
      <c r="DD40" s="123" t="str">
        <f>IF('Data Entry'!DD40="","",('Data Entry'!DD40))</f>
        <v/>
      </c>
      <c r="DE40" s="123" t="str">
        <f>IF('Data Entry'!DE40="","",('Data Entry'!DE40))</f>
        <v/>
      </c>
      <c r="DF40" s="123" t="str">
        <f>IF('Data Entry'!DF40="","",('Data Entry'!DF40))</f>
        <v/>
      </c>
      <c r="DG40" s="123" t="str">
        <f>IF('Data Entry'!DG40="","",('Data Entry'!DG40))</f>
        <v/>
      </c>
      <c r="DH40" s="123" t="str">
        <f>IF('Data Entry'!DH40="","",('Data Entry'!DH40))</f>
        <v/>
      </c>
      <c r="DI40" s="123" t="str">
        <f>IF('Data Entry'!DI40="","",('Data Entry'!DI40))</f>
        <v/>
      </c>
      <c r="DJ40" s="123" t="str">
        <f>IF('Data Entry'!DJ40="","",('Data Entry'!DJ40))</f>
        <v/>
      </c>
      <c r="DK40" s="123" t="str">
        <f>IF('Data Entry'!DK40="","",('Data Entry'!DK40))</f>
        <v/>
      </c>
      <c r="DL40" s="123" t="str">
        <f>IF('Data Entry'!DL40="","",('Data Entry'!DL40))</f>
        <v/>
      </c>
      <c r="DM40" s="123" t="str">
        <f>IF('Data Entry'!DM40="","",('Data Entry'!DM40))</f>
        <v/>
      </c>
      <c r="DN40" s="123" t="str">
        <f>IF('Data Entry'!DN40="","",('Data Entry'!DN40))</f>
        <v/>
      </c>
      <c r="DO40" s="123" t="str">
        <f>IF('Data Entry'!DO40="","",('Data Entry'!DO40))</f>
        <v/>
      </c>
      <c r="DP40" s="123" t="str">
        <f>IF('Data Entry'!DP40="","",('Data Entry'!DP40))</f>
        <v/>
      </c>
      <c r="DQ40" s="123" t="str">
        <f>IF('Data Entry'!DQ40="","",('Data Entry'!DQ40))</f>
        <v/>
      </c>
      <c r="DR40" s="123" t="str">
        <f>IF('Data Entry'!DR40="","",('Data Entry'!DR40))</f>
        <v/>
      </c>
      <c r="DS40" s="123" t="str">
        <f>IF('Data Entry'!DS40="","",('Data Entry'!DS40))</f>
        <v/>
      </c>
      <c r="DT40" s="123" t="str">
        <f>IF('Data Entry'!DT40="","",('Data Entry'!DT40))</f>
        <v/>
      </c>
    </row>
    <row r="41" spans="1:126" ht="16" customHeight="1">
      <c r="A41" s="116" t="s">
        <v>7</v>
      </c>
      <c r="B41" s="117"/>
      <c r="C41" s="117"/>
      <c r="D41" s="117"/>
      <c r="E41" s="118">
        <f>'Data Entry'!E2</f>
        <v>0</v>
      </c>
      <c r="F41" s="118">
        <f>'Data Entry'!F2</f>
        <v>0</v>
      </c>
      <c r="G41" s="118">
        <f>'Data Entry'!G2</f>
        <v>0</v>
      </c>
      <c r="H41" s="118">
        <f>'Data Entry'!H2</f>
        <v>0</v>
      </c>
      <c r="I41" s="118">
        <f>'Data Entry'!I2</f>
        <v>0</v>
      </c>
      <c r="J41" s="118">
        <f>'Data Entry'!J2</f>
        <v>0</v>
      </c>
      <c r="K41" s="118">
        <f>'Data Entry'!K2</f>
        <v>0</v>
      </c>
      <c r="L41" s="118">
        <f>'Data Entry'!L2</f>
        <v>0</v>
      </c>
      <c r="M41" s="118">
        <f>'Data Entry'!M2</f>
        <v>0</v>
      </c>
      <c r="N41" s="118">
        <f>'Data Entry'!N2</f>
        <v>0</v>
      </c>
      <c r="O41" s="118">
        <f>'Data Entry'!O2</f>
        <v>0</v>
      </c>
      <c r="P41" s="118">
        <f>'Data Entry'!P2</f>
        <v>0</v>
      </c>
      <c r="Q41" s="118">
        <f>'Data Entry'!Q2</f>
        <v>0</v>
      </c>
      <c r="R41" s="118">
        <f>'Data Entry'!R2</f>
        <v>0</v>
      </c>
      <c r="S41" s="118">
        <f>'Data Entry'!S2</f>
        <v>0</v>
      </c>
      <c r="T41" s="118">
        <f>'Data Entry'!T2</f>
        <v>0</v>
      </c>
      <c r="U41" s="118">
        <f>'Data Entry'!U2</f>
        <v>0</v>
      </c>
      <c r="V41" s="118">
        <f>'Data Entry'!V2</f>
        <v>0</v>
      </c>
      <c r="W41" s="118">
        <f>'Data Entry'!W2</f>
        <v>0</v>
      </c>
      <c r="X41" s="118">
        <f>'Data Entry'!X2</f>
        <v>0</v>
      </c>
      <c r="Y41" s="118">
        <f>'Data Entry'!Y2</f>
        <v>0</v>
      </c>
      <c r="Z41" s="118">
        <f>'Data Entry'!Z2</f>
        <v>0</v>
      </c>
      <c r="AA41" s="118">
        <f>'Data Entry'!AA2</f>
        <v>0</v>
      </c>
      <c r="AB41" s="118">
        <f>'Data Entry'!AB2</f>
        <v>0</v>
      </c>
      <c r="AC41" s="118">
        <f>'Data Entry'!AC2</f>
        <v>0</v>
      </c>
      <c r="AD41" s="118">
        <f>'Data Entry'!AD2</f>
        <v>0</v>
      </c>
      <c r="AE41" s="118">
        <f>'Data Entry'!AE2</f>
        <v>0</v>
      </c>
      <c r="AF41" s="118">
        <f>'Data Entry'!AF2</f>
        <v>0</v>
      </c>
      <c r="AG41" s="118">
        <f>'Data Entry'!AG2</f>
        <v>0</v>
      </c>
      <c r="AH41" s="118">
        <f>'Data Entry'!AH2</f>
        <v>0</v>
      </c>
      <c r="AI41" s="118">
        <f>'Data Entry'!AI2</f>
        <v>0</v>
      </c>
      <c r="AJ41" s="118">
        <f>'Data Entry'!AJ2</f>
        <v>0</v>
      </c>
      <c r="AK41" s="118">
        <f>'Data Entry'!AK2</f>
        <v>0</v>
      </c>
      <c r="AL41" s="118">
        <f>'Data Entry'!AL2</f>
        <v>0</v>
      </c>
      <c r="AM41" s="118">
        <f>'Data Entry'!AM2</f>
        <v>0</v>
      </c>
      <c r="AN41" s="118">
        <f>'Data Entry'!AN2</f>
        <v>0</v>
      </c>
      <c r="AO41" s="118">
        <f>'Data Entry'!AO2</f>
        <v>0</v>
      </c>
      <c r="AP41" s="118">
        <f>'Data Entry'!AP2</f>
        <v>0</v>
      </c>
      <c r="AQ41" s="118">
        <f>'Data Entry'!AQ2</f>
        <v>0</v>
      </c>
      <c r="AR41" s="118">
        <f>'Data Entry'!AR2</f>
        <v>0</v>
      </c>
      <c r="AS41" s="118">
        <f>'Data Entry'!AS2</f>
        <v>0</v>
      </c>
      <c r="AT41" s="118">
        <f>'Data Entry'!AT2</f>
        <v>0</v>
      </c>
      <c r="AU41" s="118">
        <f>'Data Entry'!AU2</f>
        <v>0</v>
      </c>
      <c r="AV41" s="118">
        <f>'Data Entry'!AV2</f>
        <v>0</v>
      </c>
      <c r="AW41" s="118">
        <f>'Data Entry'!AW2</f>
        <v>0</v>
      </c>
      <c r="AX41" s="118">
        <f>'Data Entry'!AX2</f>
        <v>0</v>
      </c>
      <c r="AY41" s="118">
        <f>'Data Entry'!AY2</f>
        <v>0</v>
      </c>
      <c r="AZ41" s="118">
        <f>'Data Entry'!AZ2</f>
        <v>0</v>
      </c>
      <c r="BA41" s="118">
        <f>'Data Entry'!BA2</f>
        <v>0</v>
      </c>
      <c r="BB41" s="118">
        <f>'Data Entry'!BB2</f>
        <v>0</v>
      </c>
      <c r="BC41" s="118">
        <f>'Data Entry'!BC2</f>
        <v>0</v>
      </c>
      <c r="BD41" s="118">
        <f>'Data Entry'!BD2</f>
        <v>0</v>
      </c>
      <c r="BE41" s="118">
        <f>'Data Entry'!BE2</f>
        <v>0</v>
      </c>
      <c r="BF41" s="118">
        <f>'Data Entry'!BF2</f>
        <v>0</v>
      </c>
      <c r="BG41" s="118">
        <f>'Data Entry'!BG2</f>
        <v>0</v>
      </c>
      <c r="BH41" s="118">
        <f>'Data Entry'!BH2</f>
        <v>0</v>
      </c>
      <c r="BI41" s="118">
        <f>'Data Entry'!BI2</f>
        <v>0</v>
      </c>
      <c r="BJ41" s="118">
        <f>'Data Entry'!BJ2</f>
        <v>0</v>
      </c>
      <c r="BK41" s="118">
        <f>'Data Entry'!BK2</f>
        <v>0</v>
      </c>
      <c r="BL41" s="118">
        <f>'Data Entry'!BL2</f>
        <v>0</v>
      </c>
      <c r="BM41" s="118">
        <f>'Data Entry'!BM2</f>
        <v>0</v>
      </c>
      <c r="BN41" s="118">
        <f>'Data Entry'!BN2</f>
        <v>0</v>
      </c>
      <c r="BO41" s="118">
        <f>'Data Entry'!BO2</f>
        <v>0</v>
      </c>
      <c r="BP41" s="118">
        <f>'Data Entry'!BP2</f>
        <v>0</v>
      </c>
      <c r="BQ41" s="118">
        <f>'Data Entry'!BQ2</f>
        <v>0</v>
      </c>
      <c r="BR41" s="118">
        <f>'Data Entry'!BR2</f>
        <v>0</v>
      </c>
      <c r="BS41" s="118">
        <f>'Data Entry'!BS2</f>
        <v>0</v>
      </c>
      <c r="BT41" s="118">
        <f>'Data Entry'!BT2</f>
        <v>0</v>
      </c>
      <c r="BU41" s="118">
        <f>'Data Entry'!BU2</f>
        <v>0</v>
      </c>
      <c r="BV41" s="118">
        <f>'Data Entry'!BV2</f>
        <v>0</v>
      </c>
      <c r="BW41" s="118">
        <f>'Data Entry'!BW2</f>
        <v>0</v>
      </c>
      <c r="BX41" s="118">
        <f>'Data Entry'!BX2</f>
        <v>0</v>
      </c>
      <c r="BY41" s="118">
        <f>'Data Entry'!BY2</f>
        <v>0</v>
      </c>
      <c r="BZ41" s="118">
        <f>'Data Entry'!BZ2</f>
        <v>0</v>
      </c>
      <c r="CA41" s="118">
        <f>'Data Entry'!CA2</f>
        <v>0</v>
      </c>
      <c r="CB41" s="118">
        <f>'Data Entry'!CB2</f>
        <v>0</v>
      </c>
      <c r="CC41" s="118">
        <f>'Data Entry'!CC2</f>
        <v>0</v>
      </c>
      <c r="CD41" s="118">
        <f>'Data Entry'!CD2</f>
        <v>0</v>
      </c>
      <c r="CE41" s="118">
        <f>'Data Entry'!CE2</f>
        <v>0</v>
      </c>
      <c r="CF41" s="118">
        <f>'Data Entry'!CF2</f>
        <v>0</v>
      </c>
      <c r="CG41" s="118">
        <f>'Data Entry'!CG2</f>
        <v>0</v>
      </c>
      <c r="CH41" s="118">
        <f>'Data Entry'!CH2</f>
        <v>0</v>
      </c>
      <c r="CI41" s="118">
        <f>'Data Entry'!CI2</f>
        <v>0</v>
      </c>
      <c r="CJ41" s="118">
        <f>'Data Entry'!CJ2</f>
        <v>0</v>
      </c>
      <c r="CK41" s="118">
        <f>'Data Entry'!CK2</f>
        <v>0</v>
      </c>
      <c r="CL41" s="118">
        <f>'Data Entry'!CL2</f>
        <v>0</v>
      </c>
      <c r="CM41" s="118">
        <f>'Data Entry'!CM2</f>
        <v>0</v>
      </c>
      <c r="CN41" s="118">
        <f>'Data Entry'!CN2</f>
        <v>0</v>
      </c>
      <c r="CO41" s="118">
        <f>'Data Entry'!CO2</f>
        <v>0</v>
      </c>
      <c r="CP41" s="118">
        <f>'Data Entry'!CP2</f>
        <v>0</v>
      </c>
      <c r="CQ41" s="118">
        <f>'Data Entry'!CQ2</f>
        <v>0</v>
      </c>
      <c r="CR41" s="118">
        <f>'Data Entry'!CR2</f>
        <v>0</v>
      </c>
      <c r="CS41" s="118">
        <f>'Data Entry'!CS2</f>
        <v>0</v>
      </c>
      <c r="CT41" s="118">
        <f>'Data Entry'!CT2</f>
        <v>0</v>
      </c>
      <c r="CU41" s="118">
        <f>'Data Entry'!CU2</f>
        <v>0</v>
      </c>
      <c r="CV41" s="118">
        <f>'Data Entry'!CV2</f>
        <v>0</v>
      </c>
      <c r="CW41" s="118">
        <f>'Data Entry'!CW2</f>
        <v>0</v>
      </c>
      <c r="CX41" s="118">
        <f>'Data Entry'!CX2</f>
        <v>0</v>
      </c>
      <c r="CY41" s="118">
        <f>'Data Entry'!CY2</f>
        <v>0</v>
      </c>
      <c r="CZ41" s="118">
        <f>'Data Entry'!CZ2</f>
        <v>0</v>
      </c>
      <c r="DA41" s="118">
        <f>'Data Entry'!DA2</f>
        <v>0</v>
      </c>
      <c r="DB41" s="118">
        <f>'Data Entry'!DB2</f>
        <v>0</v>
      </c>
      <c r="DC41" s="118">
        <f>'Data Entry'!DC2</f>
        <v>0</v>
      </c>
      <c r="DD41" s="118">
        <f>'Data Entry'!DD2</f>
        <v>0</v>
      </c>
      <c r="DE41" s="118">
        <f>'Data Entry'!DE2</f>
        <v>0</v>
      </c>
      <c r="DF41" s="118">
        <f>'Data Entry'!DF2</f>
        <v>0</v>
      </c>
      <c r="DG41" s="118">
        <f>'Data Entry'!DG2</f>
        <v>0</v>
      </c>
      <c r="DH41" s="118">
        <f>'Data Entry'!DH2</f>
        <v>0</v>
      </c>
      <c r="DI41" s="118">
        <f>'Data Entry'!DI2</f>
        <v>0</v>
      </c>
      <c r="DJ41" s="118">
        <f>'Data Entry'!DJ2</f>
        <v>0</v>
      </c>
      <c r="DK41" s="118">
        <f>'Data Entry'!DK2</f>
        <v>0</v>
      </c>
      <c r="DL41" s="118">
        <f>'Data Entry'!DL2</f>
        <v>0</v>
      </c>
      <c r="DM41" s="118">
        <f>'Data Entry'!DM2</f>
        <v>0</v>
      </c>
      <c r="DN41" s="118">
        <f>'Data Entry'!DN2</f>
        <v>0</v>
      </c>
      <c r="DO41" s="118">
        <f>'Data Entry'!DO2</f>
        <v>0</v>
      </c>
      <c r="DP41" s="118">
        <f>'Data Entry'!DP2</f>
        <v>0</v>
      </c>
      <c r="DQ41" s="118">
        <f>'Data Entry'!DQ2</f>
        <v>0</v>
      </c>
      <c r="DR41" s="118">
        <f>'Data Entry'!DR2</f>
        <v>0</v>
      </c>
      <c r="DS41" s="118">
        <f>'Data Entry'!DS2</f>
        <v>0</v>
      </c>
      <c r="DT41" s="118">
        <f>'Data Entry'!DT2</f>
        <v>0</v>
      </c>
      <c r="DU41" s="118"/>
      <c r="DV41" s="118"/>
    </row>
    <row r="42" spans="1:126" ht="16" customHeight="1">
      <c r="A42" s="116"/>
      <c r="B42" s="117"/>
      <c r="C42" s="117"/>
      <c r="D42" s="117"/>
      <c r="E42" s="118"/>
      <c r="F42" s="118"/>
      <c r="G42" s="118"/>
      <c r="H42" s="118"/>
      <c r="I42" s="118"/>
      <c r="J42" s="118"/>
      <c r="K42" s="118"/>
      <c r="L42" s="118"/>
      <c r="M42" s="118"/>
      <c r="N42" s="118"/>
      <c r="O42" s="118"/>
      <c r="P42" s="118"/>
      <c r="Q42" s="118"/>
      <c r="R42" s="118"/>
      <c r="S42" s="118"/>
      <c r="T42" s="118"/>
      <c r="U42" s="118"/>
      <c r="V42" s="118"/>
      <c r="W42" s="118"/>
      <c r="X42" s="118"/>
      <c r="Y42" s="118"/>
      <c r="Z42" s="118"/>
      <c r="AA42" s="118"/>
      <c r="AB42" s="118"/>
      <c r="AC42" s="118"/>
      <c r="AD42" s="118"/>
      <c r="AE42" s="118"/>
      <c r="AF42" s="118"/>
      <c r="AG42" s="118"/>
      <c r="AH42" s="118"/>
      <c r="AI42" s="118"/>
      <c r="AJ42" s="118"/>
      <c r="AK42" s="118"/>
      <c r="AL42" s="118"/>
      <c r="AM42" s="118"/>
      <c r="AN42" s="118"/>
      <c r="AO42" s="118"/>
      <c r="AP42" s="118"/>
      <c r="AQ42" s="118"/>
      <c r="AR42" s="118"/>
      <c r="AS42" s="118"/>
      <c r="AT42" s="118"/>
      <c r="AU42" s="118"/>
      <c r="AV42" s="118"/>
      <c r="AW42" s="118"/>
      <c r="AX42" s="118"/>
      <c r="AY42" s="118"/>
      <c r="AZ42" s="118"/>
      <c r="BA42" s="118"/>
      <c r="BB42" s="118"/>
      <c r="BC42" s="118"/>
      <c r="BD42" s="118"/>
      <c r="BE42" s="118"/>
      <c r="BF42" s="118"/>
      <c r="BG42" s="118"/>
      <c r="BH42" s="118"/>
      <c r="BI42" s="118"/>
      <c r="BJ42" s="118"/>
      <c r="BK42" s="118"/>
      <c r="BL42" s="118"/>
      <c r="BM42" s="118"/>
      <c r="BN42" s="118"/>
      <c r="BO42" s="118"/>
      <c r="BP42" s="118"/>
      <c r="BQ42" s="118"/>
      <c r="BR42" s="118"/>
      <c r="BS42" s="118"/>
      <c r="BT42" s="118"/>
      <c r="BU42" s="118"/>
      <c r="BV42" s="118"/>
      <c r="BW42" s="118"/>
      <c r="BX42" s="118"/>
      <c r="BY42" s="118"/>
      <c r="BZ42" s="118"/>
      <c r="CA42" s="118"/>
      <c r="CB42" s="118"/>
      <c r="CC42" s="118"/>
      <c r="CD42" s="118"/>
      <c r="CE42" s="118"/>
      <c r="CF42" s="118"/>
      <c r="CG42" s="118"/>
      <c r="CH42" s="118"/>
      <c r="CI42" s="118"/>
      <c r="CJ42" s="118"/>
      <c r="CK42" s="118"/>
      <c r="CL42" s="118"/>
      <c r="CM42" s="118"/>
      <c r="CN42" s="118"/>
      <c r="CO42" s="118"/>
      <c r="CP42" s="118"/>
      <c r="CQ42" s="118"/>
      <c r="CR42" s="118"/>
      <c r="CS42" s="118"/>
      <c r="CT42" s="118"/>
      <c r="CU42" s="118"/>
      <c r="CV42" s="118"/>
      <c r="CW42" s="118"/>
      <c r="CX42" s="118"/>
      <c r="CY42" s="118"/>
      <c r="CZ42" s="118"/>
      <c r="DA42" s="118"/>
      <c r="DB42" s="118"/>
      <c r="DC42" s="118"/>
      <c r="DD42" s="118"/>
      <c r="DE42" s="118"/>
      <c r="DF42" s="118"/>
      <c r="DG42" s="118"/>
      <c r="DH42" s="118"/>
      <c r="DI42" s="118"/>
      <c r="DJ42" s="118"/>
      <c r="DK42" s="118"/>
      <c r="DL42" s="118"/>
      <c r="DM42" s="118"/>
      <c r="DN42" s="118"/>
      <c r="DO42" s="118"/>
      <c r="DP42" s="118"/>
      <c r="DQ42" s="118"/>
      <c r="DR42" s="118"/>
      <c r="DS42" s="118"/>
      <c r="DT42" s="118"/>
      <c r="DU42" s="118"/>
      <c r="DV42" s="118"/>
    </row>
    <row r="43" spans="1:126" ht="16" customHeight="1">
      <c r="A43" s="120" t="s">
        <v>27</v>
      </c>
      <c r="E43" s="121" t="str">
        <f>IF('Data Entry'!E43="Yes",1,IF('Data Entry'!E43="No",0,IF('Data Entry'!E43="Partial",2,"")))</f>
        <v/>
      </c>
      <c r="F43" s="121" t="str">
        <f>IF('Data Entry'!F43="Yes",1,IF('Data Entry'!F43="No",0,IF('Data Entry'!F43="Partial",2,"")))</f>
        <v/>
      </c>
      <c r="G43" s="121" t="str">
        <f>IF('Data Entry'!G43="Yes",1,IF('Data Entry'!G43="No",0,IF('Data Entry'!G43="Partial",2,"")))</f>
        <v/>
      </c>
      <c r="H43" s="121" t="str">
        <f>IF('Data Entry'!H43="Yes",1,IF('Data Entry'!H43="No",0,IF('Data Entry'!H43="Partial",2,"")))</f>
        <v/>
      </c>
      <c r="I43" s="121" t="str">
        <f>IF('Data Entry'!I43="Yes",1,IF('Data Entry'!I43="No",0,IF('Data Entry'!I43="Partial",2,"")))</f>
        <v/>
      </c>
      <c r="J43" s="121" t="str">
        <f>IF('Data Entry'!J43="Yes",1,IF('Data Entry'!J43="No",0,IF('Data Entry'!J43="Partial",2,"")))</f>
        <v/>
      </c>
      <c r="K43" s="121" t="str">
        <f>IF('Data Entry'!K43="Yes",1,IF('Data Entry'!K43="No",0,IF('Data Entry'!K43="Partial",2,"")))</f>
        <v/>
      </c>
      <c r="L43" s="121" t="str">
        <f>IF('Data Entry'!L43="Yes",1,IF('Data Entry'!L43="No",0,IF('Data Entry'!L43="Partial",2,"")))</f>
        <v/>
      </c>
      <c r="M43" s="121" t="str">
        <f>IF('Data Entry'!M43="Yes",1,IF('Data Entry'!M43="No",0,IF('Data Entry'!M43="Partial",2,"")))</f>
        <v/>
      </c>
      <c r="N43" s="121" t="str">
        <f>IF('Data Entry'!N43="Yes",1,IF('Data Entry'!N43="No",0,IF('Data Entry'!N43="Partial",2,"")))</f>
        <v/>
      </c>
      <c r="O43" s="121" t="str">
        <f>IF('Data Entry'!O43="Yes",1,IF('Data Entry'!O43="No",0,IF('Data Entry'!O43="Partial",2,"")))</f>
        <v/>
      </c>
      <c r="P43" s="121" t="str">
        <f>IF('Data Entry'!P43="Yes",1,IF('Data Entry'!P43="No",0,IF('Data Entry'!P43="Partial",2,"")))</f>
        <v/>
      </c>
      <c r="Q43" s="121" t="str">
        <f>IF('Data Entry'!Q43="Yes",1,IF('Data Entry'!Q43="No",0,IF('Data Entry'!Q43="Partial",2,"")))</f>
        <v/>
      </c>
      <c r="R43" s="121" t="str">
        <f>IF('Data Entry'!R43="Yes",1,IF('Data Entry'!R43="No",0,IF('Data Entry'!R43="Partial",2,"")))</f>
        <v/>
      </c>
      <c r="S43" s="121" t="str">
        <f>IF('Data Entry'!S43="Yes",1,IF('Data Entry'!S43="No",0,IF('Data Entry'!S43="Partial",2,"")))</f>
        <v/>
      </c>
      <c r="T43" s="121" t="str">
        <f>IF('Data Entry'!T43="Yes",1,IF('Data Entry'!T43="No",0,IF('Data Entry'!T43="Partial",2,"")))</f>
        <v/>
      </c>
      <c r="U43" s="121" t="str">
        <f>IF('Data Entry'!U43="Yes",1,IF('Data Entry'!U43="No",0,IF('Data Entry'!U43="Partial",2,"")))</f>
        <v/>
      </c>
      <c r="V43" s="121" t="str">
        <f>IF('Data Entry'!V43="Yes",1,IF('Data Entry'!V43="No",0,IF('Data Entry'!V43="Partial",2,"")))</f>
        <v/>
      </c>
      <c r="W43" s="121" t="str">
        <f>IF('Data Entry'!W43="Yes",1,IF('Data Entry'!W43="No",0,IF('Data Entry'!W43="Partial",2,"")))</f>
        <v/>
      </c>
      <c r="X43" s="121" t="str">
        <f>IF('Data Entry'!X43="Yes",1,IF('Data Entry'!X43="No",0,IF('Data Entry'!X43="Partial",2,"")))</f>
        <v/>
      </c>
      <c r="Y43" s="121" t="str">
        <f>IF('Data Entry'!Y43="Yes",1,IF('Data Entry'!Y43="No",0,IF('Data Entry'!Y43="Partial",2,"")))</f>
        <v/>
      </c>
      <c r="Z43" s="121" t="str">
        <f>IF('Data Entry'!Z43="Yes",1,IF('Data Entry'!Z43="No",0,IF('Data Entry'!Z43="Partial",2,"")))</f>
        <v/>
      </c>
      <c r="AA43" s="121" t="str">
        <f>IF('Data Entry'!AA43="Yes",1,IF('Data Entry'!AA43="No",0,IF('Data Entry'!AA43="Partial",2,"")))</f>
        <v/>
      </c>
      <c r="AB43" s="121" t="str">
        <f>IF('Data Entry'!AB43="Yes",1,IF('Data Entry'!AB43="No",0,IF('Data Entry'!AB43="Partial",2,"")))</f>
        <v/>
      </c>
      <c r="AC43" s="121" t="str">
        <f>IF('Data Entry'!AC43="Yes",1,IF('Data Entry'!AC43="No",0,IF('Data Entry'!AC43="Partial",2,"")))</f>
        <v/>
      </c>
      <c r="AD43" s="121" t="str">
        <f>IF('Data Entry'!AD43="Yes",1,IF('Data Entry'!AD43="No",0,IF('Data Entry'!AD43="Partial",2,"")))</f>
        <v/>
      </c>
      <c r="AE43" s="121" t="str">
        <f>IF('Data Entry'!AE43="Yes",1,IF('Data Entry'!AE43="No",0,IF('Data Entry'!AE43="Partial",2,"")))</f>
        <v/>
      </c>
      <c r="AF43" s="121" t="str">
        <f>IF('Data Entry'!AF43="Yes",1,IF('Data Entry'!AF43="No",0,IF('Data Entry'!AF43="Partial",2,"")))</f>
        <v/>
      </c>
      <c r="AG43" s="121" t="str">
        <f>IF('Data Entry'!AG43="Yes",1,IF('Data Entry'!AG43="No",0,IF('Data Entry'!AG43="Partial",2,"")))</f>
        <v/>
      </c>
      <c r="AH43" s="121" t="str">
        <f>IF('Data Entry'!AH43="Yes",1,IF('Data Entry'!AH43="No",0,IF('Data Entry'!AH43="Partial",2,"")))</f>
        <v/>
      </c>
      <c r="AI43" s="121" t="str">
        <f>IF('Data Entry'!AI43="Yes",1,IF('Data Entry'!AI43="No",0,IF('Data Entry'!AI43="Partial",2,"")))</f>
        <v/>
      </c>
      <c r="AJ43" s="121" t="str">
        <f>IF('Data Entry'!AJ43="Yes",1,IF('Data Entry'!AJ43="No",0,IF('Data Entry'!AJ43="Partial",2,"")))</f>
        <v/>
      </c>
      <c r="AK43" s="121" t="str">
        <f>IF('Data Entry'!AK43="Yes",1,IF('Data Entry'!AK43="No",0,IF('Data Entry'!AK43="Partial",2,"")))</f>
        <v/>
      </c>
      <c r="AL43" s="121" t="str">
        <f>IF('Data Entry'!AL43="Yes",1,IF('Data Entry'!AL43="No",0,IF('Data Entry'!AL43="Partial",2,"")))</f>
        <v/>
      </c>
      <c r="AM43" s="121" t="str">
        <f>IF('Data Entry'!AM43="Yes",1,IF('Data Entry'!AM43="No",0,IF('Data Entry'!AM43="Partial",2,"")))</f>
        <v/>
      </c>
      <c r="AN43" s="121" t="str">
        <f>IF('Data Entry'!AN43="Yes",1,IF('Data Entry'!AN43="No",0,IF('Data Entry'!AN43="Partial",2,"")))</f>
        <v/>
      </c>
      <c r="AO43" s="121" t="str">
        <f>IF('Data Entry'!AO43="Yes",1,IF('Data Entry'!AO43="No",0,IF('Data Entry'!AO43="Partial",2,"")))</f>
        <v/>
      </c>
      <c r="AP43" s="121" t="str">
        <f>IF('Data Entry'!AP43="Yes",1,IF('Data Entry'!AP43="No",0,IF('Data Entry'!AP43="Partial",2,"")))</f>
        <v/>
      </c>
      <c r="AQ43" s="121" t="str">
        <f>IF('Data Entry'!AQ43="Yes",1,IF('Data Entry'!AQ43="No",0,IF('Data Entry'!AQ43="Partial",2,"")))</f>
        <v/>
      </c>
      <c r="AR43" s="121" t="str">
        <f>IF('Data Entry'!AR43="Yes",1,IF('Data Entry'!AR43="No",0,IF('Data Entry'!AR43="Partial",2,"")))</f>
        <v/>
      </c>
      <c r="AS43" s="121" t="str">
        <f>IF('Data Entry'!AS43="Yes",1,IF('Data Entry'!AS43="No",0,IF('Data Entry'!AS43="Partial",2,"")))</f>
        <v/>
      </c>
      <c r="AT43" s="121" t="str">
        <f>IF('Data Entry'!AT43="Yes",1,IF('Data Entry'!AT43="No",0,IF('Data Entry'!AT43="Partial",2,"")))</f>
        <v/>
      </c>
      <c r="AU43" s="121" t="str">
        <f>IF('Data Entry'!AU43="Yes",1,IF('Data Entry'!AU43="No",0,IF('Data Entry'!AU43="Partial",2,"")))</f>
        <v/>
      </c>
      <c r="AV43" s="121" t="str">
        <f>IF('Data Entry'!AV43="Yes",1,IF('Data Entry'!AV43="No",0,IF('Data Entry'!AV43="Partial",2,"")))</f>
        <v/>
      </c>
      <c r="AW43" s="121" t="str">
        <f>IF('Data Entry'!AW43="Yes",1,IF('Data Entry'!AW43="No",0,IF('Data Entry'!AW43="Partial",2,"")))</f>
        <v/>
      </c>
      <c r="AX43" s="121" t="str">
        <f>IF('Data Entry'!AX43="Yes",1,IF('Data Entry'!AX43="No",0,IF('Data Entry'!AX43="Partial",2,"")))</f>
        <v/>
      </c>
      <c r="AY43" s="121" t="str">
        <f>IF('Data Entry'!AY43="Yes",1,IF('Data Entry'!AY43="No",0,IF('Data Entry'!AY43="Partial",2,"")))</f>
        <v/>
      </c>
      <c r="AZ43" s="121" t="str">
        <f>IF('Data Entry'!AZ43="Yes",1,IF('Data Entry'!AZ43="No",0,IF('Data Entry'!AZ43="Partial",2,"")))</f>
        <v/>
      </c>
      <c r="BA43" s="121" t="str">
        <f>IF('Data Entry'!BA43="Yes",1,IF('Data Entry'!BA43="No",0,IF('Data Entry'!BA43="Partial",2,"")))</f>
        <v/>
      </c>
      <c r="BB43" s="121" t="str">
        <f>IF('Data Entry'!BB43="Yes",1,IF('Data Entry'!BB43="No",0,IF('Data Entry'!BB43="Partial",2,"")))</f>
        <v/>
      </c>
      <c r="BC43" s="121" t="str">
        <f>IF('Data Entry'!BC43="Yes",1,IF('Data Entry'!BC43="No",0,IF('Data Entry'!BC43="Partial",2,"")))</f>
        <v/>
      </c>
      <c r="BD43" s="121" t="str">
        <f>IF('Data Entry'!BD43="Yes",1,IF('Data Entry'!BD43="No",0,IF('Data Entry'!BD43="Partial",2,"")))</f>
        <v/>
      </c>
      <c r="BE43" s="121" t="str">
        <f>IF('Data Entry'!BE43="Yes",1,IF('Data Entry'!BE43="No",0,IF('Data Entry'!BE43="Partial",2,"")))</f>
        <v/>
      </c>
      <c r="BF43" s="121" t="str">
        <f>IF('Data Entry'!BF43="Yes",1,IF('Data Entry'!BF43="No",0,IF('Data Entry'!BF43="Partial",2,"")))</f>
        <v/>
      </c>
      <c r="BG43" s="121" t="str">
        <f>IF('Data Entry'!BG43="Yes",1,IF('Data Entry'!BG43="No",0,IF('Data Entry'!BG43="Partial",2,"")))</f>
        <v/>
      </c>
      <c r="BH43" s="121" t="str">
        <f>IF('Data Entry'!BH43="Yes",1,IF('Data Entry'!BH43="No",0,IF('Data Entry'!BH43="Partial",2,"")))</f>
        <v/>
      </c>
      <c r="BI43" s="121" t="str">
        <f>IF('Data Entry'!BI43="Yes",1,IF('Data Entry'!BI43="No",0,IF('Data Entry'!BI43="Partial",2,"")))</f>
        <v/>
      </c>
      <c r="BJ43" s="121" t="str">
        <f>IF('Data Entry'!BJ43="Yes",1,IF('Data Entry'!BJ43="No",0,IF('Data Entry'!BJ43="Partial",2,"")))</f>
        <v/>
      </c>
      <c r="BK43" s="121" t="str">
        <f>IF('Data Entry'!BK43="Yes",1,IF('Data Entry'!BK43="No",0,IF('Data Entry'!BK43="Partial",2,"")))</f>
        <v/>
      </c>
      <c r="BL43" s="121" t="str">
        <f>IF('Data Entry'!BL43="Yes",1,IF('Data Entry'!BL43="No",0,IF('Data Entry'!BL43="Partial",2,"")))</f>
        <v/>
      </c>
      <c r="BM43" s="121" t="str">
        <f>IF('Data Entry'!BM43="Yes",1,IF('Data Entry'!BM43="No",0,IF('Data Entry'!BM43="Partial",2,"")))</f>
        <v/>
      </c>
      <c r="BN43" s="121" t="str">
        <f>IF('Data Entry'!BN43="Yes",1,IF('Data Entry'!BN43="No",0,IF('Data Entry'!BN43="Partial",2,"")))</f>
        <v/>
      </c>
      <c r="BO43" s="121" t="str">
        <f>IF('Data Entry'!BO43="Yes",1,IF('Data Entry'!BO43="No",0,IF('Data Entry'!BO43="Partial",2,"")))</f>
        <v/>
      </c>
      <c r="BP43" s="121" t="str">
        <f>IF('Data Entry'!BP43="Yes",1,IF('Data Entry'!BP43="No",0,IF('Data Entry'!BP43="Partial",2,"")))</f>
        <v/>
      </c>
      <c r="BQ43" s="121" t="str">
        <f>IF('Data Entry'!BQ43="Yes",1,IF('Data Entry'!BQ43="No",0,IF('Data Entry'!BQ43="Partial",2,"")))</f>
        <v/>
      </c>
      <c r="BR43" s="121" t="str">
        <f>IF('Data Entry'!BR43="Yes",1,IF('Data Entry'!BR43="No",0,IF('Data Entry'!BR43="Partial",2,"")))</f>
        <v/>
      </c>
      <c r="BS43" s="121" t="str">
        <f>IF('Data Entry'!BS43="Yes",1,IF('Data Entry'!BS43="No",0,IF('Data Entry'!BS43="Partial",2,"")))</f>
        <v/>
      </c>
      <c r="BT43" s="121" t="str">
        <f>IF('Data Entry'!BT43="Yes",1,IF('Data Entry'!BT43="No",0,IF('Data Entry'!BT43="Partial",2,"")))</f>
        <v/>
      </c>
      <c r="BU43" s="121" t="str">
        <f>IF('Data Entry'!BU43="Yes",1,IF('Data Entry'!BU43="No",0,IF('Data Entry'!BU43="Partial",2,"")))</f>
        <v/>
      </c>
      <c r="BV43" s="121" t="str">
        <f>IF('Data Entry'!BV43="Yes",1,IF('Data Entry'!BV43="No",0,IF('Data Entry'!BV43="Partial",2,"")))</f>
        <v/>
      </c>
      <c r="BW43" s="121" t="str">
        <f>IF('Data Entry'!BW43="Yes",1,IF('Data Entry'!BW43="No",0,IF('Data Entry'!BW43="Partial",2,"")))</f>
        <v/>
      </c>
      <c r="BX43" s="121" t="str">
        <f>IF('Data Entry'!BX43="Yes",1,IF('Data Entry'!BX43="No",0,IF('Data Entry'!BX43="Partial",2,"")))</f>
        <v/>
      </c>
      <c r="BY43" s="121" t="str">
        <f>IF('Data Entry'!BY43="Yes",1,IF('Data Entry'!BY43="No",0,IF('Data Entry'!BY43="Partial",2,"")))</f>
        <v/>
      </c>
      <c r="BZ43" s="121" t="str">
        <f>IF('Data Entry'!BZ43="Yes",1,IF('Data Entry'!BZ43="No",0,IF('Data Entry'!BZ43="Partial",2,"")))</f>
        <v/>
      </c>
      <c r="CA43" s="121" t="str">
        <f>IF('Data Entry'!CA43="Yes",1,IF('Data Entry'!CA43="No",0,IF('Data Entry'!CA43="Partial",2,"")))</f>
        <v/>
      </c>
      <c r="CB43" s="121" t="str">
        <f>IF('Data Entry'!CB43="Yes",1,IF('Data Entry'!CB43="No",0,IF('Data Entry'!CB43="Partial",2,"")))</f>
        <v/>
      </c>
      <c r="CC43" s="121" t="str">
        <f>IF('Data Entry'!CC43="Yes",1,IF('Data Entry'!CC43="No",0,IF('Data Entry'!CC43="Partial",2,"")))</f>
        <v/>
      </c>
      <c r="CD43" s="121" t="str">
        <f>IF('Data Entry'!CD43="Yes",1,IF('Data Entry'!CD43="No",0,IF('Data Entry'!CD43="Partial",2,"")))</f>
        <v/>
      </c>
      <c r="CE43" s="121" t="str">
        <f>IF('Data Entry'!CE43="Yes",1,IF('Data Entry'!CE43="No",0,IF('Data Entry'!CE43="Partial",2,"")))</f>
        <v/>
      </c>
      <c r="CF43" s="121" t="str">
        <f>IF('Data Entry'!CF43="Yes",1,IF('Data Entry'!CF43="No",0,IF('Data Entry'!CF43="Partial",2,"")))</f>
        <v/>
      </c>
      <c r="CG43" s="121" t="str">
        <f>IF('Data Entry'!CG43="Yes",1,IF('Data Entry'!CG43="No",0,IF('Data Entry'!CG43="Partial",2,"")))</f>
        <v/>
      </c>
      <c r="CH43" s="121" t="str">
        <f>IF('Data Entry'!CH43="Yes",1,IF('Data Entry'!CH43="No",0,IF('Data Entry'!CH43="Partial",2,"")))</f>
        <v/>
      </c>
      <c r="CI43" s="121" t="str">
        <f>IF('Data Entry'!CI43="Yes",1,IF('Data Entry'!CI43="No",0,IF('Data Entry'!CI43="Partial",2,"")))</f>
        <v/>
      </c>
      <c r="CJ43" s="121" t="str">
        <f>IF('Data Entry'!CJ43="Yes",1,IF('Data Entry'!CJ43="No",0,IF('Data Entry'!CJ43="Partial",2,"")))</f>
        <v/>
      </c>
      <c r="CK43" s="121" t="str">
        <f>IF('Data Entry'!CK43="Yes",1,IF('Data Entry'!CK43="No",0,IF('Data Entry'!CK43="Partial",2,"")))</f>
        <v/>
      </c>
      <c r="CL43" s="121" t="str">
        <f>IF('Data Entry'!CL43="Yes",1,IF('Data Entry'!CL43="No",0,IF('Data Entry'!CL43="Partial",2,"")))</f>
        <v/>
      </c>
      <c r="CM43" s="121" t="str">
        <f>IF('Data Entry'!CM43="Yes",1,IF('Data Entry'!CM43="No",0,IF('Data Entry'!CM43="Partial",2,"")))</f>
        <v/>
      </c>
      <c r="CN43" s="121" t="str">
        <f>IF('Data Entry'!CN43="Yes",1,IF('Data Entry'!CN43="No",0,IF('Data Entry'!CN43="Partial",2,"")))</f>
        <v/>
      </c>
      <c r="CO43" s="121" t="str">
        <f>IF('Data Entry'!CO43="Yes",1,IF('Data Entry'!CO43="No",0,IF('Data Entry'!CO43="Partial",2,"")))</f>
        <v/>
      </c>
      <c r="CP43" s="121" t="str">
        <f>IF('Data Entry'!CP43="Yes",1,IF('Data Entry'!CP43="No",0,IF('Data Entry'!CP43="Partial",2,"")))</f>
        <v/>
      </c>
      <c r="CQ43" s="121" t="str">
        <f>IF('Data Entry'!CQ43="Yes",1,IF('Data Entry'!CQ43="No",0,IF('Data Entry'!CQ43="Partial",2,"")))</f>
        <v/>
      </c>
      <c r="CR43" s="121" t="str">
        <f>IF('Data Entry'!CR43="Yes",1,IF('Data Entry'!CR43="No",0,IF('Data Entry'!CR43="Partial",2,"")))</f>
        <v/>
      </c>
      <c r="CS43" s="121" t="str">
        <f>IF('Data Entry'!CS43="Yes",1,IF('Data Entry'!CS43="No",0,IF('Data Entry'!CS43="Partial",2,"")))</f>
        <v/>
      </c>
      <c r="CT43" s="121" t="str">
        <f>IF('Data Entry'!CT43="Yes",1,IF('Data Entry'!CT43="No",0,IF('Data Entry'!CT43="Partial",2,"")))</f>
        <v/>
      </c>
      <c r="CU43" s="121" t="str">
        <f>IF('Data Entry'!CU43="Yes",1,IF('Data Entry'!CU43="No",0,IF('Data Entry'!CU43="Partial",2,"")))</f>
        <v/>
      </c>
      <c r="CV43" s="121" t="str">
        <f>IF('Data Entry'!CV43="Yes",1,IF('Data Entry'!CV43="No",0,IF('Data Entry'!CV43="Partial",2,"")))</f>
        <v/>
      </c>
      <c r="CW43" s="121" t="str">
        <f>IF('Data Entry'!CW43="Yes",1,IF('Data Entry'!CW43="No",0,IF('Data Entry'!CW43="Partial",2,"")))</f>
        <v/>
      </c>
      <c r="CX43" s="121" t="str">
        <f>IF('Data Entry'!CX43="Yes",1,IF('Data Entry'!CX43="No",0,IF('Data Entry'!CX43="Partial",2,"")))</f>
        <v/>
      </c>
      <c r="CY43" s="121" t="str">
        <f>IF('Data Entry'!CY43="Yes",1,IF('Data Entry'!CY43="No",0,IF('Data Entry'!CY43="Partial",2,"")))</f>
        <v/>
      </c>
      <c r="CZ43" s="121" t="str">
        <f>IF('Data Entry'!CZ43="Yes",1,IF('Data Entry'!CZ43="No",0,IF('Data Entry'!CZ43="Partial",2,"")))</f>
        <v/>
      </c>
      <c r="DA43" s="121" t="str">
        <f>IF('Data Entry'!DA43="Yes",1,IF('Data Entry'!DA43="No",0,IF('Data Entry'!DA43="Partial",2,"")))</f>
        <v/>
      </c>
      <c r="DB43" s="121" t="str">
        <f>IF('Data Entry'!DB43="Yes",1,IF('Data Entry'!DB43="No",0,IF('Data Entry'!DB43="Partial",2,"")))</f>
        <v/>
      </c>
      <c r="DC43" s="121" t="str">
        <f>IF('Data Entry'!DC43="Yes",1,IF('Data Entry'!DC43="No",0,IF('Data Entry'!DC43="Partial",2,"")))</f>
        <v/>
      </c>
      <c r="DD43" s="121" t="str">
        <f>IF('Data Entry'!DD43="Yes",1,IF('Data Entry'!DD43="No",0,IF('Data Entry'!DD43="Partial",2,"")))</f>
        <v/>
      </c>
      <c r="DE43" s="121" t="str">
        <f>IF('Data Entry'!DE43="Yes",1,IF('Data Entry'!DE43="No",0,IF('Data Entry'!DE43="Partial",2,"")))</f>
        <v/>
      </c>
      <c r="DF43" s="121" t="str">
        <f>IF('Data Entry'!DF43="Yes",1,IF('Data Entry'!DF43="No",0,IF('Data Entry'!DF43="Partial",2,"")))</f>
        <v/>
      </c>
      <c r="DG43" s="121" t="str">
        <f>IF('Data Entry'!DG43="Yes",1,IF('Data Entry'!DG43="No",0,IF('Data Entry'!DG43="Partial",2,"")))</f>
        <v/>
      </c>
      <c r="DH43" s="121" t="str">
        <f>IF('Data Entry'!DH43="Yes",1,IF('Data Entry'!DH43="No",0,IF('Data Entry'!DH43="Partial",2,"")))</f>
        <v/>
      </c>
      <c r="DI43" s="121" t="str">
        <f>IF('Data Entry'!DI43="Yes",1,IF('Data Entry'!DI43="No",0,IF('Data Entry'!DI43="Partial",2,"")))</f>
        <v/>
      </c>
      <c r="DJ43" s="121" t="str">
        <f>IF('Data Entry'!DJ43="Yes",1,IF('Data Entry'!DJ43="No",0,IF('Data Entry'!DJ43="Partial",2,"")))</f>
        <v/>
      </c>
      <c r="DK43" s="121" t="str">
        <f>IF('Data Entry'!DK43="Yes",1,IF('Data Entry'!DK43="No",0,IF('Data Entry'!DK43="Partial",2,"")))</f>
        <v/>
      </c>
      <c r="DL43" s="121" t="str">
        <f>IF('Data Entry'!DL43="Yes",1,IF('Data Entry'!DL43="No",0,IF('Data Entry'!DL43="Partial",2,"")))</f>
        <v/>
      </c>
      <c r="DM43" s="121" t="str">
        <f>IF('Data Entry'!DM43="Yes",1,IF('Data Entry'!DM43="No",0,IF('Data Entry'!DM43="Partial",2,"")))</f>
        <v/>
      </c>
      <c r="DN43" s="121" t="str">
        <f>IF('Data Entry'!DN43="Yes",1,IF('Data Entry'!DN43="No",0,IF('Data Entry'!DN43="Partial",2,"")))</f>
        <v/>
      </c>
      <c r="DO43" s="121" t="str">
        <f>IF('Data Entry'!DO43="Yes",1,IF('Data Entry'!DO43="No",0,IF('Data Entry'!DO43="Partial",2,"")))</f>
        <v/>
      </c>
      <c r="DP43" s="121" t="str">
        <f>IF('Data Entry'!DP43="Yes",1,IF('Data Entry'!DP43="No",0,IF('Data Entry'!DP43="Partial",2,"")))</f>
        <v/>
      </c>
      <c r="DQ43" s="121" t="str">
        <f>IF('Data Entry'!DQ43="Yes",1,IF('Data Entry'!DQ43="No",0,IF('Data Entry'!DQ43="Partial",2,"")))</f>
        <v/>
      </c>
      <c r="DR43" s="121" t="str">
        <f>IF('Data Entry'!DR43="Yes",1,IF('Data Entry'!DR43="No",0,IF('Data Entry'!DR43="Partial",2,"")))</f>
        <v/>
      </c>
      <c r="DS43" s="121" t="str">
        <f>IF('Data Entry'!DS43="Yes",1,IF('Data Entry'!DS43="No",0,IF('Data Entry'!DS43="Partial",2,"")))</f>
        <v/>
      </c>
      <c r="DT43" s="121" t="str">
        <f>IF('Data Entry'!DT43="Yes",1,IF('Data Entry'!DT43="No",0,IF('Data Entry'!DT43="Partial",2,"")))</f>
        <v/>
      </c>
    </row>
    <row r="44" spans="1:126" ht="16" customHeight="1">
      <c r="A44" s="120" t="s">
        <v>28</v>
      </c>
      <c r="E44" s="121" t="str">
        <f>IF('Data Entry'!E44="Yes",1,IF('Data Entry'!E44="No",0,IF('Data Entry'!E44="Partial",2,"")))</f>
        <v/>
      </c>
      <c r="F44" s="121" t="str">
        <f>IF('Data Entry'!F45="Yes",1,IF('Data Entry'!F45="No",0,IF('Data Entry'!F45="Partial",2,"")))</f>
        <v/>
      </c>
      <c r="G44" s="121" t="str">
        <f>IF('Data Entry'!G44="Yes",1,IF('Data Entry'!G44="No",0,IF('Data Entry'!G44="Partial",2,"")))</f>
        <v/>
      </c>
      <c r="H44" s="121" t="str">
        <f>IF('Data Entry'!H44="Yes",1,IF('Data Entry'!H44="No",0,IF('Data Entry'!H44="Partial",2,"")))</f>
        <v/>
      </c>
      <c r="I44" s="121" t="str">
        <f>IF('Data Entry'!I44="Yes",1,IF('Data Entry'!I44="No",0,IF('Data Entry'!I44="Partial",2,"")))</f>
        <v/>
      </c>
      <c r="J44" s="121" t="str">
        <f>IF('Data Entry'!J44="Yes",1,IF('Data Entry'!J44="No",0,IF('Data Entry'!J44="Partial",2,"")))</f>
        <v/>
      </c>
      <c r="K44" s="121" t="str">
        <f>IF('Data Entry'!K44="Yes",1,IF('Data Entry'!K44="No",0,IF('Data Entry'!K44="Partial",2,"")))</f>
        <v/>
      </c>
      <c r="L44" s="121" t="str">
        <f>IF('Data Entry'!L44="Yes",1,IF('Data Entry'!L44="No",0,IF('Data Entry'!L44="Partial",2,"")))</f>
        <v/>
      </c>
      <c r="M44" s="121" t="str">
        <f>IF('Data Entry'!M44="Yes",1,IF('Data Entry'!M44="No",0,IF('Data Entry'!M44="Partial",2,"")))</f>
        <v/>
      </c>
      <c r="N44" s="121" t="str">
        <f>IF('Data Entry'!N44="Yes",1,IF('Data Entry'!N44="No",0,IF('Data Entry'!N44="Partial",2,"")))</f>
        <v/>
      </c>
      <c r="O44" s="121" t="str">
        <f>IF('Data Entry'!O44="Yes",1,IF('Data Entry'!O44="No",0,IF('Data Entry'!O44="Partial",2,"")))</f>
        <v/>
      </c>
      <c r="P44" s="121" t="str">
        <f>IF('Data Entry'!P44="Yes",1,IF('Data Entry'!P44="No",0,IF('Data Entry'!P44="Partial",2,"")))</f>
        <v/>
      </c>
      <c r="Q44" s="121" t="str">
        <f>IF('Data Entry'!Q44="Yes",1,IF('Data Entry'!Q44="No",0,IF('Data Entry'!Q44="Partial",2,"")))</f>
        <v/>
      </c>
      <c r="R44" s="121" t="str">
        <f>IF('Data Entry'!R44="Yes",1,IF('Data Entry'!R44="No",0,IF('Data Entry'!R44="Partial",2,"")))</f>
        <v/>
      </c>
      <c r="S44" s="121" t="str">
        <f>IF('Data Entry'!S44="Yes",1,IF('Data Entry'!S44="No",0,IF('Data Entry'!S44="Partial",2,"")))</f>
        <v/>
      </c>
      <c r="T44" s="121" t="str">
        <f>IF('Data Entry'!T44="Yes",1,IF('Data Entry'!T44="No",0,IF('Data Entry'!T44="Partial",2,"")))</f>
        <v/>
      </c>
      <c r="U44" s="121" t="str">
        <f>IF('Data Entry'!U44="Yes",1,IF('Data Entry'!U44="No",0,IF('Data Entry'!U44="Partial",2,"")))</f>
        <v/>
      </c>
      <c r="V44" s="121" t="str">
        <f>IF('Data Entry'!V44="Yes",1,IF('Data Entry'!V44="No",0,IF('Data Entry'!V44="Partial",2,"")))</f>
        <v/>
      </c>
      <c r="W44" s="121" t="str">
        <f>IF('Data Entry'!W44="Yes",1,IF('Data Entry'!W44="No",0,IF('Data Entry'!W44="Partial",2,"")))</f>
        <v/>
      </c>
      <c r="X44" s="121" t="str">
        <f>IF('Data Entry'!X44="Yes",1,IF('Data Entry'!X44="No",0,IF('Data Entry'!X44="Partial",2,"")))</f>
        <v/>
      </c>
      <c r="Y44" s="121" t="str">
        <f>IF('Data Entry'!Y44="Yes",1,IF('Data Entry'!Y44="No",0,IF('Data Entry'!Y44="Partial",2,"")))</f>
        <v/>
      </c>
      <c r="Z44" s="121" t="str">
        <f>IF('Data Entry'!Z44="Yes",1,IF('Data Entry'!Z44="No",0,IF('Data Entry'!Z44="Partial",2,"")))</f>
        <v/>
      </c>
      <c r="AA44" s="121" t="str">
        <f>IF('Data Entry'!AA44="Yes",1,IF('Data Entry'!AA44="No",0,IF('Data Entry'!AA44="Partial",2,"")))</f>
        <v/>
      </c>
      <c r="AB44" s="121" t="str">
        <f>IF('Data Entry'!AB44="Yes",1,IF('Data Entry'!AB44="No",0,IF('Data Entry'!AB44="Partial",2,"")))</f>
        <v/>
      </c>
      <c r="AC44" s="121" t="str">
        <f>IF('Data Entry'!AC44="Yes",1,IF('Data Entry'!AC44="No",0,IF('Data Entry'!AC44="Partial",2,"")))</f>
        <v/>
      </c>
      <c r="AD44" s="121" t="str">
        <f>IF('Data Entry'!AD44="Yes",1,IF('Data Entry'!AD44="No",0,IF('Data Entry'!AD44="Partial",2,"")))</f>
        <v/>
      </c>
      <c r="AE44" s="121" t="str">
        <f>IF('Data Entry'!AE44="Yes",1,IF('Data Entry'!AE44="No",0,IF('Data Entry'!AE44="Partial",2,"")))</f>
        <v/>
      </c>
      <c r="AF44" s="121" t="str">
        <f>IF('Data Entry'!AF44="Yes",1,IF('Data Entry'!AF44="No",0,IF('Data Entry'!AF44="Partial",2,"")))</f>
        <v/>
      </c>
      <c r="AG44" s="121" t="str">
        <f>IF('Data Entry'!AG44="Yes",1,IF('Data Entry'!AG44="No",0,IF('Data Entry'!AG44="Partial",2,"")))</f>
        <v/>
      </c>
      <c r="AH44" s="121" t="str">
        <f>IF('Data Entry'!AH44="Yes",1,IF('Data Entry'!AH44="No",0,IF('Data Entry'!AH44="Partial",2,"")))</f>
        <v/>
      </c>
      <c r="AI44" s="121" t="str">
        <f>IF('Data Entry'!AI44="Yes",1,IF('Data Entry'!AI44="No",0,IF('Data Entry'!AI44="Partial",2,"")))</f>
        <v/>
      </c>
      <c r="AJ44" s="121" t="str">
        <f>IF('Data Entry'!AJ44="Yes",1,IF('Data Entry'!AJ44="No",0,IF('Data Entry'!AJ44="Partial",2,"")))</f>
        <v/>
      </c>
      <c r="AK44" s="121" t="str">
        <f>IF('Data Entry'!AK44="Yes",1,IF('Data Entry'!AK44="No",0,IF('Data Entry'!AK44="Partial",2,"")))</f>
        <v/>
      </c>
      <c r="AL44" s="121" t="str">
        <f>IF('Data Entry'!AL44="Yes",1,IF('Data Entry'!AL44="No",0,IF('Data Entry'!AL44="Partial",2,"")))</f>
        <v/>
      </c>
      <c r="AM44" s="121" t="str">
        <f>IF('Data Entry'!AM44="Yes",1,IF('Data Entry'!AM44="No",0,IF('Data Entry'!AM44="Partial",2,"")))</f>
        <v/>
      </c>
      <c r="AN44" s="121" t="str">
        <f>IF('Data Entry'!AN44="Yes",1,IF('Data Entry'!AN44="No",0,IF('Data Entry'!AN44="Partial",2,"")))</f>
        <v/>
      </c>
      <c r="AO44" s="121" t="str">
        <f>IF('Data Entry'!AO44="Yes",1,IF('Data Entry'!AO44="No",0,IF('Data Entry'!AO44="Partial",2,"")))</f>
        <v/>
      </c>
      <c r="AP44" s="121" t="str">
        <f>IF('Data Entry'!AP44="Yes",1,IF('Data Entry'!AP44="No",0,IF('Data Entry'!AP44="Partial",2,"")))</f>
        <v/>
      </c>
      <c r="AQ44" s="121" t="str">
        <f>IF('Data Entry'!AQ44="Yes",1,IF('Data Entry'!AQ44="No",0,IF('Data Entry'!AQ44="Partial",2,"")))</f>
        <v/>
      </c>
      <c r="AR44" s="121" t="str">
        <f>IF('Data Entry'!AR44="Yes",1,IF('Data Entry'!AR44="No",0,IF('Data Entry'!AR44="Partial",2,"")))</f>
        <v/>
      </c>
      <c r="AS44" s="121" t="str">
        <f>IF('Data Entry'!AS44="Yes",1,IF('Data Entry'!AS44="No",0,IF('Data Entry'!AS44="Partial",2,"")))</f>
        <v/>
      </c>
      <c r="AT44" s="121" t="str">
        <f>IF('Data Entry'!AT44="Yes",1,IF('Data Entry'!AT44="No",0,IF('Data Entry'!AT44="Partial",2,"")))</f>
        <v/>
      </c>
      <c r="AU44" s="121" t="str">
        <f>IF('Data Entry'!AU44="Yes",1,IF('Data Entry'!AU44="No",0,IF('Data Entry'!AU44="Partial",2,"")))</f>
        <v/>
      </c>
      <c r="AV44" s="121" t="str">
        <f>IF('Data Entry'!AV44="Yes",1,IF('Data Entry'!AV44="No",0,IF('Data Entry'!AV44="Partial",2,"")))</f>
        <v/>
      </c>
      <c r="AW44" s="121" t="str">
        <f>IF('Data Entry'!AW44="Yes",1,IF('Data Entry'!AW44="No",0,IF('Data Entry'!AW44="Partial",2,"")))</f>
        <v/>
      </c>
      <c r="AX44" s="121" t="str">
        <f>IF('Data Entry'!AX44="Yes",1,IF('Data Entry'!AX44="No",0,IF('Data Entry'!AX44="Partial",2,"")))</f>
        <v/>
      </c>
      <c r="AY44" s="121" t="str">
        <f>IF('Data Entry'!AY44="Yes",1,IF('Data Entry'!AY44="No",0,IF('Data Entry'!AY44="Partial",2,"")))</f>
        <v/>
      </c>
      <c r="AZ44" s="121" t="str">
        <f>IF('Data Entry'!AZ44="Yes",1,IF('Data Entry'!AZ44="No",0,IF('Data Entry'!AZ44="Partial",2,"")))</f>
        <v/>
      </c>
      <c r="BA44" s="121" t="str">
        <f>IF('Data Entry'!BA44="Yes",1,IF('Data Entry'!BA44="No",0,IF('Data Entry'!BA44="Partial",2,"")))</f>
        <v/>
      </c>
      <c r="BB44" s="121" t="str">
        <f>IF('Data Entry'!BB44="Yes",1,IF('Data Entry'!BB44="No",0,IF('Data Entry'!BB44="Partial",2,"")))</f>
        <v/>
      </c>
      <c r="BC44" s="121" t="str">
        <f>IF('Data Entry'!BC44="Yes",1,IF('Data Entry'!BC44="No",0,IF('Data Entry'!BC44="Partial",2,"")))</f>
        <v/>
      </c>
      <c r="BD44" s="121" t="str">
        <f>IF('Data Entry'!BD44="Yes",1,IF('Data Entry'!BD44="No",0,IF('Data Entry'!BD44="Partial",2,"")))</f>
        <v/>
      </c>
      <c r="BE44" s="121" t="str">
        <f>IF('Data Entry'!BE44="Yes",1,IF('Data Entry'!BE44="No",0,IF('Data Entry'!BE44="Partial",2,"")))</f>
        <v/>
      </c>
      <c r="BF44" s="121" t="str">
        <f>IF('Data Entry'!BF44="Yes",1,IF('Data Entry'!BF44="No",0,IF('Data Entry'!BF44="Partial",2,"")))</f>
        <v/>
      </c>
      <c r="BG44" s="121" t="str">
        <f>IF('Data Entry'!BG44="Yes",1,IF('Data Entry'!BG44="No",0,IF('Data Entry'!BG44="Partial",2,"")))</f>
        <v/>
      </c>
      <c r="BH44" s="121" t="str">
        <f>IF('Data Entry'!BH44="Yes",1,IF('Data Entry'!BH44="No",0,IF('Data Entry'!BH44="Partial",2,"")))</f>
        <v/>
      </c>
      <c r="BI44" s="121" t="str">
        <f>IF('Data Entry'!BI44="Yes",1,IF('Data Entry'!BI44="No",0,IF('Data Entry'!BI44="Partial",2,"")))</f>
        <v/>
      </c>
      <c r="BJ44" s="121" t="str">
        <f>IF('Data Entry'!BJ44="Yes",1,IF('Data Entry'!BJ44="No",0,IF('Data Entry'!BJ44="Partial",2,"")))</f>
        <v/>
      </c>
      <c r="BK44" s="121" t="str">
        <f>IF('Data Entry'!BK44="Yes",1,IF('Data Entry'!BK44="No",0,IF('Data Entry'!BK44="Partial",2,"")))</f>
        <v/>
      </c>
      <c r="BL44" s="121" t="str">
        <f>IF('Data Entry'!BL44="Yes",1,IF('Data Entry'!BL44="No",0,IF('Data Entry'!BL44="Partial",2,"")))</f>
        <v/>
      </c>
      <c r="BM44" s="121" t="str">
        <f>IF('Data Entry'!BM44="Yes",1,IF('Data Entry'!BM44="No",0,IF('Data Entry'!BM44="Partial",2,"")))</f>
        <v/>
      </c>
      <c r="BN44" s="121" t="str">
        <f>IF('Data Entry'!BN44="Yes",1,IF('Data Entry'!BN44="No",0,IF('Data Entry'!BN44="Partial",2,"")))</f>
        <v/>
      </c>
      <c r="BO44" s="121" t="str">
        <f>IF('Data Entry'!BO44="Yes",1,IF('Data Entry'!BO44="No",0,IF('Data Entry'!BO44="Partial",2,"")))</f>
        <v/>
      </c>
      <c r="BP44" s="121" t="str">
        <f>IF('Data Entry'!BP44="Yes",1,IF('Data Entry'!BP44="No",0,IF('Data Entry'!BP44="Partial",2,"")))</f>
        <v/>
      </c>
      <c r="BQ44" s="121" t="str">
        <f>IF('Data Entry'!BQ44="Yes",1,IF('Data Entry'!BQ44="No",0,IF('Data Entry'!BQ44="Partial",2,"")))</f>
        <v/>
      </c>
      <c r="BR44" s="121" t="str">
        <f>IF('Data Entry'!BR44="Yes",1,IF('Data Entry'!BR44="No",0,IF('Data Entry'!BR44="Partial",2,"")))</f>
        <v/>
      </c>
      <c r="BS44" s="121" t="str">
        <f>IF('Data Entry'!BS44="Yes",1,IF('Data Entry'!BS44="No",0,IF('Data Entry'!BS44="Partial",2,"")))</f>
        <v/>
      </c>
      <c r="BT44" s="121" t="str">
        <f>IF('Data Entry'!BT44="Yes",1,IF('Data Entry'!BT44="No",0,IF('Data Entry'!BT44="Partial",2,"")))</f>
        <v/>
      </c>
      <c r="BU44" s="121" t="str">
        <f>IF('Data Entry'!BU44="Yes",1,IF('Data Entry'!BU44="No",0,IF('Data Entry'!BU44="Partial",2,"")))</f>
        <v/>
      </c>
      <c r="BV44" s="121" t="str">
        <f>IF('Data Entry'!BV44="Yes",1,IF('Data Entry'!BV44="No",0,IF('Data Entry'!BV44="Partial",2,"")))</f>
        <v/>
      </c>
      <c r="BW44" s="121" t="str">
        <f>IF('Data Entry'!BW44="Yes",1,IF('Data Entry'!BW44="No",0,IF('Data Entry'!BW44="Partial",2,"")))</f>
        <v/>
      </c>
      <c r="BX44" s="121" t="str">
        <f>IF('Data Entry'!BX44="Yes",1,IF('Data Entry'!BX44="No",0,IF('Data Entry'!BX44="Partial",2,"")))</f>
        <v/>
      </c>
      <c r="BY44" s="121" t="str">
        <f>IF('Data Entry'!BY44="Yes",1,IF('Data Entry'!BY44="No",0,IF('Data Entry'!BY44="Partial",2,"")))</f>
        <v/>
      </c>
      <c r="BZ44" s="121" t="str">
        <f>IF('Data Entry'!BZ44="Yes",1,IF('Data Entry'!BZ44="No",0,IF('Data Entry'!BZ44="Partial",2,"")))</f>
        <v/>
      </c>
      <c r="CA44" s="121" t="str">
        <f>IF('Data Entry'!CA44="Yes",1,IF('Data Entry'!CA44="No",0,IF('Data Entry'!CA44="Partial",2,"")))</f>
        <v/>
      </c>
      <c r="CB44" s="121" t="str">
        <f>IF('Data Entry'!CB44="Yes",1,IF('Data Entry'!CB44="No",0,IF('Data Entry'!CB44="Partial",2,"")))</f>
        <v/>
      </c>
      <c r="CC44" s="121" t="str">
        <f>IF('Data Entry'!CC44="Yes",1,IF('Data Entry'!CC44="No",0,IF('Data Entry'!CC44="Partial",2,"")))</f>
        <v/>
      </c>
      <c r="CD44" s="121" t="str">
        <f>IF('Data Entry'!CD44="Yes",1,IF('Data Entry'!CD44="No",0,IF('Data Entry'!CD44="Partial",2,"")))</f>
        <v/>
      </c>
      <c r="CE44" s="121" t="str">
        <f>IF('Data Entry'!CE44="Yes",1,IF('Data Entry'!CE44="No",0,IF('Data Entry'!CE44="Partial",2,"")))</f>
        <v/>
      </c>
      <c r="CF44" s="121" t="str">
        <f>IF('Data Entry'!CF44="Yes",1,IF('Data Entry'!CF44="No",0,IF('Data Entry'!CF44="Partial",2,"")))</f>
        <v/>
      </c>
      <c r="CG44" s="121" t="str">
        <f>IF('Data Entry'!CG44="Yes",1,IF('Data Entry'!CG44="No",0,IF('Data Entry'!CG44="Partial",2,"")))</f>
        <v/>
      </c>
      <c r="CH44" s="121" t="str">
        <f>IF('Data Entry'!CH44="Yes",1,IF('Data Entry'!CH44="No",0,IF('Data Entry'!CH44="Partial",2,"")))</f>
        <v/>
      </c>
      <c r="CI44" s="121" t="str">
        <f>IF('Data Entry'!CI44="Yes",1,IF('Data Entry'!CI44="No",0,IF('Data Entry'!CI44="Partial",2,"")))</f>
        <v/>
      </c>
      <c r="CJ44" s="121" t="str">
        <f>IF('Data Entry'!CJ44="Yes",1,IF('Data Entry'!CJ44="No",0,IF('Data Entry'!CJ44="Partial",2,"")))</f>
        <v/>
      </c>
      <c r="CK44" s="121" t="str">
        <f>IF('Data Entry'!CK44="Yes",1,IF('Data Entry'!CK44="No",0,IF('Data Entry'!CK44="Partial",2,"")))</f>
        <v/>
      </c>
      <c r="CL44" s="121" t="str">
        <f>IF('Data Entry'!CL44="Yes",1,IF('Data Entry'!CL44="No",0,IF('Data Entry'!CL44="Partial",2,"")))</f>
        <v/>
      </c>
      <c r="CM44" s="121" t="str">
        <f>IF('Data Entry'!CM44="Yes",1,IF('Data Entry'!CM44="No",0,IF('Data Entry'!CM44="Partial",2,"")))</f>
        <v/>
      </c>
      <c r="CN44" s="121" t="str">
        <f>IF('Data Entry'!CN44="Yes",1,IF('Data Entry'!CN44="No",0,IF('Data Entry'!CN44="Partial",2,"")))</f>
        <v/>
      </c>
      <c r="CO44" s="121" t="str">
        <f>IF('Data Entry'!CO44="Yes",1,IF('Data Entry'!CO44="No",0,IF('Data Entry'!CO44="Partial",2,"")))</f>
        <v/>
      </c>
      <c r="CP44" s="121" t="str">
        <f>IF('Data Entry'!CP44="Yes",1,IF('Data Entry'!CP44="No",0,IF('Data Entry'!CP44="Partial",2,"")))</f>
        <v/>
      </c>
      <c r="CQ44" s="121" t="str">
        <f>IF('Data Entry'!CQ44="Yes",1,IF('Data Entry'!CQ44="No",0,IF('Data Entry'!CQ44="Partial",2,"")))</f>
        <v/>
      </c>
      <c r="CR44" s="121" t="str">
        <f>IF('Data Entry'!CR44="Yes",1,IF('Data Entry'!CR44="No",0,IF('Data Entry'!CR44="Partial",2,"")))</f>
        <v/>
      </c>
      <c r="CS44" s="121" t="str">
        <f>IF('Data Entry'!CS44="Yes",1,IF('Data Entry'!CS44="No",0,IF('Data Entry'!CS44="Partial",2,"")))</f>
        <v/>
      </c>
      <c r="CT44" s="121" t="str">
        <f>IF('Data Entry'!CT44="Yes",1,IF('Data Entry'!CT44="No",0,IF('Data Entry'!CT44="Partial",2,"")))</f>
        <v/>
      </c>
      <c r="CU44" s="121" t="str">
        <f>IF('Data Entry'!CU44="Yes",1,IF('Data Entry'!CU44="No",0,IF('Data Entry'!CU44="Partial",2,"")))</f>
        <v/>
      </c>
      <c r="CV44" s="121" t="str">
        <f>IF('Data Entry'!CV44="Yes",1,IF('Data Entry'!CV44="No",0,IF('Data Entry'!CV44="Partial",2,"")))</f>
        <v/>
      </c>
      <c r="CW44" s="121" t="str">
        <f>IF('Data Entry'!CW44="Yes",1,IF('Data Entry'!CW44="No",0,IF('Data Entry'!CW44="Partial",2,"")))</f>
        <v/>
      </c>
      <c r="CX44" s="121" t="str">
        <f>IF('Data Entry'!CX44="Yes",1,IF('Data Entry'!CX44="No",0,IF('Data Entry'!CX44="Partial",2,"")))</f>
        <v/>
      </c>
      <c r="CY44" s="121" t="str">
        <f>IF('Data Entry'!CY44="Yes",1,IF('Data Entry'!CY44="No",0,IF('Data Entry'!CY44="Partial",2,"")))</f>
        <v/>
      </c>
      <c r="CZ44" s="121" t="str">
        <f>IF('Data Entry'!CZ44="Yes",1,IF('Data Entry'!CZ44="No",0,IF('Data Entry'!CZ44="Partial",2,"")))</f>
        <v/>
      </c>
      <c r="DA44" s="121" t="str">
        <f>IF('Data Entry'!DA44="Yes",1,IF('Data Entry'!DA44="No",0,IF('Data Entry'!DA44="Partial",2,"")))</f>
        <v/>
      </c>
      <c r="DB44" s="121" t="str">
        <f>IF('Data Entry'!DB44="Yes",1,IF('Data Entry'!DB44="No",0,IF('Data Entry'!DB44="Partial",2,"")))</f>
        <v/>
      </c>
      <c r="DC44" s="121" t="str">
        <f>IF('Data Entry'!DC44="Yes",1,IF('Data Entry'!DC44="No",0,IF('Data Entry'!DC44="Partial",2,"")))</f>
        <v/>
      </c>
      <c r="DD44" s="121" t="str">
        <f>IF('Data Entry'!DD44="Yes",1,IF('Data Entry'!DD44="No",0,IF('Data Entry'!DD44="Partial",2,"")))</f>
        <v/>
      </c>
      <c r="DE44" s="121" t="str">
        <f>IF('Data Entry'!DE44="Yes",1,IF('Data Entry'!DE44="No",0,IF('Data Entry'!DE44="Partial",2,"")))</f>
        <v/>
      </c>
      <c r="DF44" s="121" t="str">
        <f>IF('Data Entry'!DF44="Yes",1,IF('Data Entry'!DF44="No",0,IF('Data Entry'!DF44="Partial",2,"")))</f>
        <v/>
      </c>
      <c r="DG44" s="121" t="str">
        <f>IF('Data Entry'!DG44="Yes",1,IF('Data Entry'!DG44="No",0,IF('Data Entry'!DG44="Partial",2,"")))</f>
        <v/>
      </c>
      <c r="DH44" s="121" t="str">
        <f>IF('Data Entry'!DH44="Yes",1,IF('Data Entry'!DH44="No",0,IF('Data Entry'!DH44="Partial",2,"")))</f>
        <v/>
      </c>
      <c r="DI44" s="121" t="str">
        <f>IF('Data Entry'!DI44="Yes",1,IF('Data Entry'!DI44="No",0,IF('Data Entry'!DI44="Partial",2,"")))</f>
        <v/>
      </c>
      <c r="DJ44" s="121" t="str">
        <f>IF('Data Entry'!DJ44="Yes",1,IF('Data Entry'!DJ44="No",0,IF('Data Entry'!DJ44="Partial",2,"")))</f>
        <v/>
      </c>
      <c r="DK44" s="121" t="str">
        <f>IF('Data Entry'!DK44="Yes",1,IF('Data Entry'!DK44="No",0,IF('Data Entry'!DK44="Partial",2,"")))</f>
        <v/>
      </c>
      <c r="DL44" s="121" t="str">
        <f>IF('Data Entry'!DL44="Yes",1,IF('Data Entry'!DL44="No",0,IF('Data Entry'!DL44="Partial",2,"")))</f>
        <v/>
      </c>
      <c r="DM44" s="121" t="str">
        <f>IF('Data Entry'!DM44="Yes",1,IF('Data Entry'!DM44="No",0,IF('Data Entry'!DM44="Partial",2,"")))</f>
        <v/>
      </c>
      <c r="DN44" s="121" t="str">
        <f>IF('Data Entry'!DN44="Yes",1,IF('Data Entry'!DN44="No",0,IF('Data Entry'!DN44="Partial",2,"")))</f>
        <v/>
      </c>
      <c r="DO44" s="121" t="str">
        <f>IF('Data Entry'!DO44="Yes",1,IF('Data Entry'!DO44="No",0,IF('Data Entry'!DO44="Partial",2,"")))</f>
        <v/>
      </c>
      <c r="DP44" s="121" t="str">
        <f>IF('Data Entry'!DP44="Yes",1,IF('Data Entry'!DP44="No",0,IF('Data Entry'!DP44="Partial",2,"")))</f>
        <v/>
      </c>
      <c r="DQ44" s="121" t="str">
        <f>IF('Data Entry'!DQ44="Yes",1,IF('Data Entry'!DQ44="No",0,IF('Data Entry'!DQ44="Partial",2,"")))</f>
        <v/>
      </c>
      <c r="DR44" s="121" t="str">
        <f>IF('Data Entry'!DR44="Yes",1,IF('Data Entry'!DR44="No",0,IF('Data Entry'!DR44="Partial",2,"")))</f>
        <v/>
      </c>
      <c r="DS44" s="121" t="str">
        <f>IF('Data Entry'!DS44="Yes",1,IF('Data Entry'!DS44="No",0,IF('Data Entry'!DS44="Partial",2,"")))</f>
        <v/>
      </c>
      <c r="DT44" s="121" t="str">
        <f>IF('Data Entry'!DT44="Yes",1,IF('Data Entry'!DT44="No",0,IF('Data Entry'!DT44="Partial",2,"")))</f>
        <v/>
      </c>
    </row>
    <row r="45" spans="1:126" ht="16" customHeight="1">
      <c r="A45" s="120" t="s">
        <v>29</v>
      </c>
      <c r="E45" s="121" t="str">
        <f>IF('Data Entry'!E45="Yes",1,IF('Data Entry'!E45="No",0,IF('Data Entry'!E45="Partial",2,"")))</f>
        <v/>
      </c>
      <c r="F45" s="121" t="str">
        <f>IF('Data Entry'!F45="Yes",1,IF('Data Entry'!F45="No",0,IF('Data Entry'!F45="Partial",2,"")))</f>
        <v/>
      </c>
      <c r="G45" s="121" t="str">
        <f>IF('Data Entry'!G45="Yes",1,IF('Data Entry'!G45="No",0,IF('Data Entry'!G45="Partial",2,"")))</f>
        <v/>
      </c>
      <c r="H45" s="121" t="str">
        <f>IF('Data Entry'!H45="Yes",1,IF('Data Entry'!H45="No",0,IF('Data Entry'!H45="Partial",2,"")))</f>
        <v/>
      </c>
      <c r="I45" s="121" t="str">
        <f>IF('Data Entry'!I45="Yes",1,IF('Data Entry'!I45="No",0,IF('Data Entry'!I45="Partial",2,"")))</f>
        <v/>
      </c>
      <c r="J45" s="121" t="str">
        <f>IF('Data Entry'!J45="Yes",1,IF('Data Entry'!J45="No",0,IF('Data Entry'!J45="Partial",2,"")))</f>
        <v/>
      </c>
      <c r="K45" s="121" t="str">
        <f>IF('Data Entry'!K45="Yes",1,IF('Data Entry'!K45="No",0,IF('Data Entry'!K45="Partial",2,"")))</f>
        <v/>
      </c>
      <c r="L45" s="121" t="str">
        <f>IF('Data Entry'!L45="Yes",1,IF('Data Entry'!L45="No",0,IF('Data Entry'!L45="Partial",2,"")))</f>
        <v/>
      </c>
      <c r="M45" s="121" t="str">
        <f>IF('Data Entry'!M45="Yes",1,IF('Data Entry'!M45="No",0,IF('Data Entry'!M45="Partial",2,"")))</f>
        <v/>
      </c>
      <c r="N45" s="121" t="str">
        <f>IF('Data Entry'!N45="Yes",1,IF('Data Entry'!N45="No",0,IF('Data Entry'!N45="Partial",2,"")))</f>
        <v/>
      </c>
      <c r="O45" s="121" t="str">
        <f>IF('Data Entry'!O45="Yes",1,IF('Data Entry'!O45="No",0,IF('Data Entry'!O45="Partial",2,"")))</f>
        <v/>
      </c>
      <c r="P45" s="121" t="str">
        <f>IF('Data Entry'!P45="Yes",1,IF('Data Entry'!P45="No",0,IF('Data Entry'!P45="Partial",2,"")))</f>
        <v/>
      </c>
      <c r="Q45" s="121" t="str">
        <f>IF('Data Entry'!Q45="Yes",1,IF('Data Entry'!Q45="No",0,IF('Data Entry'!Q45="Partial",2,"")))</f>
        <v/>
      </c>
      <c r="R45" s="121" t="str">
        <f>IF('Data Entry'!R45="Yes",1,IF('Data Entry'!R45="No",0,IF('Data Entry'!R45="Partial",2,"")))</f>
        <v/>
      </c>
      <c r="S45" s="121" t="str">
        <f>IF('Data Entry'!S45="Yes",1,IF('Data Entry'!S45="No",0,IF('Data Entry'!S45="Partial",2,"")))</f>
        <v/>
      </c>
      <c r="T45" s="121" t="str">
        <f>IF('Data Entry'!T45="Yes",1,IF('Data Entry'!T45="No",0,IF('Data Entry'!T45="Partial",2,"")))</f>
        <v/>
      </c>
      <c r="U45" s="121" t="str">
        <f>IF('Data Entry'!U45="Yes",1,IF('Data Entry'!U45="No",0,IF('Data Entry'!U45="Partial",2,"")))</f>
        <v/>
      </c>
      <c r="V45" s="121" t="str">
        <f>IF('Data Entry'!V45="Yes",1,IF('Data Entry'!V45="No",0,IF('Data Entry'!V45="Partial",2,"")))</f>
        <v/>
      </c>
      <c r="W45" s="121" t="str">
        <f>IF('Data Entry'!W45="Yes",1,IF('Data Entry'!W45="No",0,IF('Data Entry'!W45="Partial",2,"")))</f>
        <v/>
      </c>
      <c r="X45" s="121" t="str">
        <f>IF('Data Entry'!X45="Yes",1,IF('Data Entry'!X45="No",0,IF('Data Entry'!X45="Partial",2,"")))</f>
        <v/>
      </c>
      <c r="Y45" s="121" t="str">
        <f>IF('Data Entry'!Y45="Yes",1,IF('Data Entry'!Y45="No",0,IF('Data Entry'!Y45="Partial",2,"")))</f>
        <v/>
      </c>
      <c r="Z45" s="121" t="str">
        <f>IF('Data Entry'!Z45="Yes",1,IF('Data Entry'!Z45="No",0,IF('Data Entry'!Z45="Partial",2,"")))</f>
        <v/>
      </c>
      <c r="AA45" s="121" t="str">
        <f>IF('Data Entry'!AA45="Yes",1,IF('Data Entry'!AA45="No",0,IF('Data Entry'!AA45="Partial",2,"")))</f>
        <v/>
      </c>
      <c r="AB45" s="121" t="str">
        <f>IF('Data Entry'!AB45="Yes",1,IF('Data Entry'!AB45="No",0,IF('Data Entry'!AB45="Partial",2,"")))</f>
        <v/>
      </c>
      <c r="AC45" s="121" t="str">
        <f>IF('Data Entry'!AC45="Yes",1,IF('Data Entry'!AC45="No",0,IF('Data Entry'!AC45="Partial",2,"")))</f>
        <v/>
      </c>
      <c r="AD45" s="121" t="str">
        <f>IF('Data Entry'!AD45="Yes",1,IF('Data Entry'!AD45="No",0,IF('Data Entry'!AD45="Partial",2,"")))</f>
        <v/>
      </c>
      <c r="AE45" s="121" t="str">
        <f>IF('Data Entry'!AE45="Yes",1,IF('Data Entry'!AE45="No",0,IF('Data Entry'!AE45="Partial",2,"")))</f>
        <v/>
      </c>
      <c r="AF45" s="121" t="str">
        <f>IF('Data Entry'!AF45="Yes",1,IF('Data Entry'!AF45="No",0,IF('Data Entry'!AF45="Partial",2,"")))</f>
        <v/>
      </c>
      <c r="AG45" s="121" t="str">
        <f>IF('Data Entry'!AG45="Yes",1,IF('Data Entry'!AG45="No",0,IF('Data Entry'!AG45="Partial",2,"")))</f>
        <v/>
      </c>
      <c r="AH45" s="121" t="str">
        <f>IF('Data Entry'!AH45="Yes",1,IF('Data Entry'!AH45="No",0,IF('Data Entry'!AH45="Partial",2,"")))</f>
        <v/>
      </c>
      <c r="AI45" s="121" t="str">
        <f>IF('Data Entry'!AI45="Yes",1,IF('Data Entry'!AI45="No",0,IF('Data Entry'!AI45="Partial",2,"")))</f>
        <v/>
      </c>
      <c r="AJ45" s="121" t="str">
        <f>IF('Data Entry'!AJ45="Yes",1,IF('Data Entry'!AJ45="No",0,IF('Data Entry'!AJ45="Partial",2,"")))</f>
        <v/>
      </c>
      <c r="AK45" s="121" t="str">
        <f>IF('Data Entry'!AK45="Yes",1,IF('Data Entry'!AK45="No",0,IF('Data Entry'!AK45="Partial",2,"")))</f>
        <v/>
      </c>
      <c r="AL45" s="121" t="str">
        <f>IF('Data Entry'!AL45="Yes",1,IF('Data Entry'!AL45="No",0,IF('Data Entry'!AL45="Partial",2,"")))</f>
        <v/>
      </c>
      <c r="AM45" s="121" t="str">
        <f>IF('Data Entry'!AM45="Yes",1,IF('Data Entry'!AM45="No",0,IF('Data Entry'!AM45="Partial",2,"")))</f>
        <v/>
      </c>
      <c r="AN45" s="121" t="str">
        <f>IF('Data Entry'!AN45="Yes",1,IF('Data Entry'!AN45="No",0,IF('Data Entry'!AN45="Partial",2,"")))</f>
        <v/>
      </c>
      <c r="AO45" s="121" t="str">
        <f>IF('Data Entry'!AO45="Yes",1,IF('Data Entry'!AO45="No",0,IF('Data Entry'!AO45="Partial",2,"")))</f>
        <v/>
      </c>
      <c r="AP45" s="121" t="str">
        <f>IF('Data Entry'!AP45="Yes",1,IF('Data Entry'!AP45="No",0,IF('Data Entry'!AP45="Partial",2,"")))</f>
        <v/>
      </c>
      <c r="AQ45" s="121" t="str">
        <f>IF('Data Entry'!AQ45="Yes",1,IF('Data Entry'!AQ45="No",0,IF('Data Entry'!AQ45="Partial",2,"")))</f>
        <v/>
      </c>
      <c r="AR45" s="121" t="str">
        <f>IF('Data Entry'!AR45="Yes",1,IF('Data Entry'!AR45="No",0,IF('Data Entry'!AR45="Partial",2,"")))</f>
        <v/>
      </c>
      <c r="AS45" s="121" t="str">
        <f>IF('Data Entry'!AS45="Yes",1,IF('Data Entry'!AS45="No",0,IF('Data Entry'!AS45="Partial",2,"")))</f>
        <v/>
      </c>
      <c r="AT45" s="121" t="str">
        <f>IF('Data Entry'!AT45="Yes",1,IF('Data Entry'!AT45="No",0,IF('Data Entry'!AT45="Partial",2,"")))</f>
        <v/>
      </c>
      <c r="AU45" s="121" t="str">
        <f>IF('Data Entry'!AU45="Yes",1,IF('Data Entry'!AU45="No",0,IF('Data Entry'!AU45="Partial",2,"")))</f>
        <v/>
      </c>
      <c r="AV45" s="121" t="str">
        <f>IF('Data Entry'!AV45="Yes",1,IF('Data Entry'!AV45="No",0,IF('Data Entry'!AV45="Partial",2,"")))</f>
        <v/>
      </c>
      <c r="AW45" s="121" t="str">
        <f>IF('Data Entry'!AW45="Yes",1,IF('Data Entry'!AW45="No",0,IF('Data Entry'!AW45="Partial",2,"")))</f>
        <v/>
      </c>
      <c r="AX45" s="121" t="str">
        <f>IF('Data Entry'!AX45="Yes",1,IF('Data Entry'!AX45="No",0,IF('Data Entry'!AX45="Partial",2,"")))</f>
        <v/>
      </c>
      <c r="AY45" s="121" t="str">
        <f>IF('Data Entry'!AY45="Yes",1,IF('Data Entry'!AY45="No",0,IF('Data Entry'!AY45="Partial",2,"")))</f>
        <v/>
      </c>
      <c r="AZ45" s="121" t="str">
        <f>IF('Data Entry'!AZ45="Yes",1,IF('Data Entry'!AZ45="No",0,IF('Data Entry'!AZ45="Partial",2,"")))</f>
        <v/>
      </c>
      <c r="BA45" s="121" t="str">
        <f>IF('Data Entry'!BA45="Yes",1,IF('Data Entry'!BA45="No",0,IF('Data Entry'!BA45="Partial",2,"")))</f>
        <v/>
      </c>
      <c r="BB45" s="121" t="str">
        <f>IF('Data Entry'!BB45="Yes",1,IF('Data Entry'!BB45="No",0,IF('Data Entry'!BB45="Partial",2,"")))</f>
        <v/>
      </c>
      <c r="BC45" s="121" t="str">
        <f>IF('Data Entry'!BC45="Yes",1,IF('Data Entry'!BC45="No",0,IF('Data Entry'!BC45="Partial",2,"")))</f>
        <v/>
      </c>
      <c r="BD45" s="121" t="str">
        <f>IF('Data Entry'!BD45="Yes",1,IF('Data Entry'!BD45="No",0,IF('Data Entry'!BD45="Partial",2,"")))</f>
        <v/>
      </c>
      <c r="BE45" s="121" t="str">
        <f>IF('Data Entry'!BE45="Yes",1,IF('Data Entry'!BE45="No",0,IF('Data Entry'!BE45="Partial",2,"")))</f>
        <v/>
      </c>
      <c r="BF45" s="121" t="str">
        <f>IF('Data Entry'!BF45="Yes",1,IF('Data Entry'!BF45="No",0,IF('Data Entry'!BF45="Partial",2,"")))</f>
        <v/>
      </c>
      <c r="BG45" s="121" t="str">
        <f>IF('Data Entry'!BG45="Yes",1,IF('Data Entry'!BG45="No",0,IF('Data Entry'!BG45="Partial",2,"")))</f>
        <v/>
      </c>
      <c r="BH45" s="121" t="str">
        <f>IF('Data Entry'!BH45="Yes",1,IF('Data Entry'!BH45="No",0,IF('Data Entry'!BH45="Partial",2,"")))</f>
        <v/>
      </c>
      <c r="BI45" s="121" t="str">
        <f>IF('Data Entry'!BI45="Yes",1,IF('Data Entry'!BI45="No",0,IF('Data Entry'!BI45="Partial",2,"")))</f>
        <v/>
      </c>
      <c r="BJ45" s="121" t="str">
        <f>IF('Data Entry'!BJ45="Yes",1,IF('Data Entry'!BJ45="No",0,IF('Data Entry'!BJ45="Partial",2,"")))</f>
        <v/>
      </c>
      <c r="BK45" s="121" t="str">
        <f>IF('Data Entry'!BK45="Yes",1,IF('Data Entry'!BK45="No",0,IF('Data Entry'!BK45="Partial",2,"")))</f>
        <v/>
      </c>
      <c r="BL45" s="121" t="str">
        <f>IF('Data Entry'!BL45="Yes",1,IF('Data Entry'!BL45="No",0,IF('Data Entry'!BL45="Partial",2,"")))</f>
        <v/>
      </c>
      <c r="BM45" s="121" t="str">
        <f>IF('Data Entry'!BM45="Yes",1,IF('Data Entry'!BM45="No",0,IF('Data Entry'!BM45="Partial",2,"")))</f>
        <v/>
      </c>
      <c r="BN45" s="121" t="str">
        <f>IF('Data Entry'!BN45="Yes",1,IF('Data Entry'!BN45="No",0,IF('Data Entry'!BN45="Partial",2,"")))</f>
        <v/>
      </c>
      <c r="BO45" s="121" t="str">
        <f>IF('Data Entry'!BO45="Yes",1,IF('Data Entry'!BO45="No",0,IF('Data Entry'!BO45="Partial",2,"")))</f>
        <v/>
      </c>
      <c r="BP45" s="121" t="str">
        <f>IF('Data Entry'!BP45="Yes",1,IF('Data Entry'!BP45="No",0,IF('Data Entry'!BP45="Partial",2,"")))</f>
        <v/>
      </c>
      <c r="BQ45" s="121" t="str">
        <f>IF('Data Entry'!BQ45="Yes",1,IF('Data Entry'!BQ45="No",0,IF('Data Entry'!BQ45="Partial",2,"")))</f>
        <v/>
      </c>
      <c r="BR45" s="121" t="str">
        <f>IF('Data Entry'!BR45="Yes",1,IF('Data Entry'!BR45="No",0,IF('Data Entry'!BR45="Partial",2,"")))</f>
        <v/>
      </c>
      <c r="BS45" s="121" t="str">
        <f>IF('Data Entry'!BS45="Yes",1,IF('Data Entry'!BS45="No",0,IF('Data Entry'!BS45="Partial",2,"")))</f>
        <v/>
      </c>
      <c r="BT45" s="121" t="str">
        <f>IF('Data Entry'!BT45="Yes",1,IF('Data Entry'!BT45="No",0,IF('Data Entry'!BT45="Partial",2,"")))</f>
        <v/>
      </c>
      <c r="BU45" s="121" t="str">
        <f>IF('Data Entry'!BU45="Yes",1,IF('Data Entry'!BU45="No",0,IF('Data Entry'!BU45="Partial",2,"")))</f>
        <v/>
      </c>
      <c r="BV45" s="121" t="str">
        <f>IF('Data Entry'!BV45="Yes",1,IF('Data Entry'!BV45="No",0,IF('Data Entry'!BV45="Partial",2,"")))</f>
        <v/>
      </c>
      <c r="BW45" s="121" t="str">
        <f>IF('Data Entry'!BW45="Yes",1,IF('Data Entry'!BW45="No",0,IF('Data Entry'!BW45="Partial",2,"")))</f>
        <v/>
      </c>
      <c r="BX45" s="121" t="str">
        <f>IF('Data Entry'!BX45="Yes",1,IF('Data Entry'!BX45="No",0,IF('Data Entry'!BX45="Partial",2,"")))</f>
        <v/>
      </c>
      <c r="BY45" s="121" t="str">
        <f>IF('Data Entry'!BY45="Yes",1,IF('Data Entry'!BY45="No",0,IF('Data Entry'!BY45="Partial",2,"")))</f>
        <v/>
      </c>
      <c r="BZ45" s="121" t="str">
        <f>IF('Data Entry'!BZ45="Yes",1,IF('Data Entry'!BZ45="No",0,IF('Data Entry'!BZ45="Partial",2,"")))</f>
        <v/>
      </c>
      <c r="CA45" s="121" t="str">
        <f>IF('Data Entry'!CA45="Yes",1,IF('Data Entry'!CA45="No",0,IF('Data Entry'!CA45="Partial",2,"")))</f>
        <v/>
      </c>
      <c r="CB45" s="121" t="str">
        <f>IF('Data Entry'!CB45="Yes",1,IF('Data Entry'!CB45="No",0,IF('Data Entry'!CB45="Partial",2,"")))</f>
        <v/>
      </c>
      <c r="CC45" s="121" t="str">
        <f>IF('Data Entry'!CC45="Yes",1,IF('Data Entry'!CC45="No",0,IF('Data Entry'!CC45="Partial",2,"")))</f>
        <v/>
      </c>
      <c r="CD45" s="121" t="str">
        <f>IF('Data Entry'!CD45="Yes",1,IF('Data Entry'!CD45="No",0,IF('Data Entry'!CD45="Partial",2,"")))</f>
        <v/>
      </c>
      <c r="CE45" s="121" t="str">
        <f>IF('Data Entry'!CE45="Yes",1,IF('Data Entry'!CE45="No",0,IF('Data Entry'!CE45="Partial",2,"")))</f>
        <v/>
      </c>
      <c r="CF45" s="121" t="str">
        <f>IF('Data Entry'!CF45="Yes",1,IF('Data Entry'!CF45="No",0,IF('Data Entry'!CF45="Partial",2,"")))</f>
        <v/>
      </c>
      <c r="CG45" s="121" t="str">
        <f>IF('Data Entry'!CG45="Yes",1,IF('Data Entry'!CG45="No",0,IF('Data Entry'!CG45="Partial",2,"")))</f>
        <v/>
      </c>
      <c r="CH45" s="121" t="str">
        <f>IF('Data Entry'!CH45="Yes",1,IF('Data Entry'!CH45="No",0,IF('Data Entry'!CH45="Partial",2,"")))</f>
        <v/>
      </c>
      <c r="CI45" s="121" t="str">
        <f>IF('Data Entry'!CI45="Yes",1,IF('Data Entry'!CI45="No",0,IF('Data Entry'!CI45="Partial",2,"")))</f>
        <v/>
      </c>
      <c r="CJ45" s="121" t="str">
        <f>IF('Data Entry'!CJ45="Yes",1,IF('Data Entry'!CJ45="No",0,IF('Data Entry'!CJ45="Partial",2,"")))</f>
        <v/>
      </c>
      <c r="CK45" s="121" t="str">
        <f>IF('Data Entry'!CK45="Yes",1,IF('Data Entry'!CK45="No",0,IF('Data Entry'!CK45="Partial",2,"")))</f>
        <v/>
      </c>
      <c r="CL45" s="121" t="str">
        <f>IF('Data Entry'!CL45="Yes",1,IF('Data Entry'!CL45="No",0,IF('Data Entry'!CL45="Partial",2,"")))</f>
        <v/>
      </c>
      <c r="CM45" s="121" t="str">
        <f>IF('Data Entry'!CM45="Yes",1,IF('Data Entry'!CM45="No",0,IF('Data Entry'!CM45="Partial",2,"")))</f>
        <v/>
      </c>
      <c r="CN45" s="121" t="str">
        <f>IF('Data Entry'!CN45="Yes",1,IF('Data Entry'!CN45="No",0,IF('Data Entry'!CN45="Partial",2,"")))</f>
        <v/>
      </c>
      <c r="CO45" s="121" t="str">
        <f>IF('Data Entry'!CO45="Yes",1,IF('Data Entry'!CO45="No",0,IF('Data Entry'!CO45="Partial",2,"")))</f>
        <v/>
      </c>
      <c r="CP45" s="121" t="str">
        <f>IF('Data Entry'!CP45="Yes",1,IF('Data Entry'!CP45="No",0,IF('Data Entry'!CP45="Partial",2,"")))</f>
        <v/>
      </c>
      <c r="CQ45" s="121" t="str">
        <f>IF('Data Entry'!CQ45="Yes",1,IF('Data Entry'!CQ45="No",0,IF('Data Entry'!CQ45="Partial",2,"")))</f>
        <v/>
      </c>
      <c r="CR45" s="121" t="str">
        <f>IF('Data Entry'!CR45="Yes",1,IF('Data Entry'!CR45="No",0,IF('Data Entry'!CR45="Partial",2,"")))</f>
        <v/>
      </c>
      <c r="CS45" s="121" t="str">
        <f>IF('Data Entry'!CS45="Yes",1,IF('Data Entry'!CS45="No",0,IF('Data Entry'!CS45="Partial",2,"")))</f>
        <v/>
      </c>
      <c r="CT45" s="121" t="str">
        <f>IF('Data Entry'!CT45="Yes",1,IF('Data Entry'!CT45="No",0,IF('Data Entry'!CT45="Partial",2,"")))</f>
        <v/>
      </c>
      <c r="CU45" s="121" t="str">
        <f>IF('Data Entry'!CU45="Yes",1,IF('Data Entry'!CU45="No",0,IF('Data Entry'!CU45="Partial",2,"")))</f>
        <v/>
      </c>
      <c r="CV45" s="121" t="str">
        <f>IF('Data Entry'!CV45="Yes",1,IF('Data Entry'!CV45="No",0,IF('Data Entry'!CV45="Partial",2,"")))</f>
        <v/>
      </c>
      <c r="CW45" s="121" t="str">
        <f>IF('Data Entry'!CW45="Yes",1,IF('Data Entry'!CW45="No",0,IF('Data Entry'!CW45="Partial",2,"")))</f>
        <v/>
      </c>
      <c r="CX45" s="121" t="str">
        <f>IF('Data Entry'!CX45="Yes",1,IF('Data Entry'!CX45="No",0,IF('Data Entry'!CX45="Partial",2,"")))</f>
        <v/>
      </c>
      <c r="CY45" s="121" t="str">
        <f>IF('Data Entry'!CY45="Yes",1,IF('Data Entry'!CY45="No",0,IF('Data Entry'!CY45="Partial",2,"")))</f>
        <v/>
      </c>
      <c r="CZ45" s="121" t="str">
        <f>IF('Data Entry'!CZ45="Yes",1,IF('Data Entry'!CZ45="No",0,IF('Data Entry'!CZ45="Partial",2,"")))</f>
        <v/>
      </c>
      <c r="DA45" s="121" t="str">
        <f>IF('Data Entry'!DA45="Yes",1,IF('Data Entry'!DA45="No",0,IF('Data Entry'!DA45="Partial",2,"")))</f>
        <v/>
      </c>
      <c r="DB45" s="121" t="str">
        <f>IF('Data Entry'!DB45="Yes",1,IF('Data Entry'!DB45="No",0,IF('Data Entry'!DB45="Partial",2,"")))</f>
        <v/>
      </c>
      <c r="DC45" s="121" t="str">
        <f>IF('Data Entry'!DC45="Yes",1,IF('Data Entry'!DC45="No",0,IF('Data Entry'!DC45="Partial",2,"")))</f>
        <v/>
      </c>
      <c r="DD45" s="121" t="str">
        <f>IF('Data Entry'!DD45="Yes",1,IF('Data Entry'!DD45="No",0,IF('Data Entry'!DD45="Partial",2,"")))</f>
        <v/>
      </c>
      <c r="DE45" s="121" t="str">
        <f>IF('Data Entry'!DE45="Yes",1,IF('Data Entry'!DE45="No",0,IF('Data Entry'!DE45="Partial",2,"")))</f>
        <v/>
      </c>
      <c r="DF45" s="121" t="str">
        <f>IF('Data Entry'!DF45="Yes",1,IF('Data Entry'!DF45="No",0,IF('Data Entry'!DF45="Partial",2,"")))</f>
        <v/>
      </c>
      <c r="DG45" s="121" t="str">
        <f>IF('Data Entry'!DG45="Yes",1,IF('Data Entry'!DG45="No",0,IF('Data Entry'!DG45="Partial",2,"")))</f>
        <v/>
      </c>
      <c r="DH45" s="121" t="str">
        <f>IF('Data Entry'!DH45="Yes",1,IF('Data Entry'!DH45="No",0,IF('Data Entry'!DH45="Partial",2,"")))</f>
        <v/>
      </c>
      <c r="DI45" s="121" t="str">
        <f>IF('Data Entry'!DI45="Yes",1,IF('Data Entry'!DI45="No",0,IF('Data Entry'!DI45="Partial",2,"")))</f>
        <v/>
      </c>
      <c r="DJ45" s="121" t="str">
        <f>IF('Data Entry'!DJ45="Yes",1,IF('Data Entry'!DJ45="No",0,IF('Data Entry'!DJ45="Partial",2,"")))</f>
        <v/>
      </c>
      <c r="DK45" s="121" t="str">
        <f>IF('Data Entry'!DK45="Yes",1,IF('Data Entry'!DK45="No",0,IF('Data Entry'!DK45="Partial",2,"")))</f>
        <v/>
      </c>
      <c r="DL45" s="121" t="str">
        <f>IF('Data Entry'!DL45="Yes",1,IF('Data Entry'!DL45="No",0,IF('Data Entry'!DL45="Partial",2,"")))</f>
        <v/>
      </c>
      <c r="DM45" s="121" t="str">
        <f>IF('Data Entry'!DM45="Yes",1,IF('Data Entry'!DM45="No",0,IF('Data Entry'!DM45="Partial",2,"")))</f>
        <v/>
      </c>
      <c r="DN45" s="121" t="str">
        <f>IF('Data Entry'!DN45="Yes",1,IF('Data Entry'!DN45="No",0,IF('Data Entry'!DN45="Partial",2,"")))</f>
        <v/>
      </c>
      <c r="DO45" s="121" t="str">
        <f>IF('Data Entry'!DO45="Yes",1,IF('Data Entry'!DO45="No",0,IF('Data Entry'!DO45="Partial",2,"")))</f>
        <v/>
      </c>
      <c r="DP45" s="121" t="str">
        <f>IF('Data Entry'!DP45="Yes",1,IF('Data Entry'!DP45="No",0,IF('Data Entry'!DP45="Partial",2,"")))</f>
        <v/>
      </c>
      <c r="DQ45" s="121" t="str">
        <f>IF('Data Entry'!DQ45="Yes",1,IF('Data Entry'!DQ45="No",0,IF('Data Entry'!DQ45="Partial",2,"")))</f>
        <v/>
      </c>
      <c r="DR45" s="121" t="str">
        <f>IF('Data Entry'!DR45="Yes",1,IF('Data Entry'!DR45="No",0,IF('Data Entry'!DR45="Partial",2,"")))</f>
        <v/>
      </c>
      <c r="DS45" s="121" t="str">
        <f>IF('Data Entry'!DS45="Yes",1,IF('Data Entry'!DS45="No",0,IF('Data Entry'!DS45="Partial",2,"")))</f>
        <v/>
      </c>
      <c r="DT45" s="121" t="str">
        <f>IF('Data Entry'!DT45="Yes",1,IF('Data Entry'!DT45="No",0,IF('Data Entry'!DT45="Partial",2,"")))</f>
        <v/>
      </c>
    </row>
    <row r="46" spans="1:126" ht="16" customHeight="1">
      <c r="A46" s="120" t="s">
        <v>30</v>
      </c>
      <c r="E46" s="121" t="str">
        <f>IF('Data Entry'!E46="Yes",1,IF('Data Entry'!E46="No",0,IF('Data Entry'!E46="Partial",2,"")))</f>
        <v/>
      </c>
      <c r="F46" s="121" t="str">
        <f>IF('Data Entry'!F46="Yes",1,IF('Data Entry'!F46="No",0,IF('Data Entry'!F46="Partial",2,"")))</f>
        <v/>
      </c>
      <c r="G46" s="121" t="str">
        <f>IF('Data Entry'!G46="Yes",1,IF('Data Entry'!G46="No",0,IF('Data Entry'!G46="Partial",2,"")))</f>
        <v/>
      </c>
      <c r="H46" s="121" t="str">
        <f>IF('Data Entry'!H46="Yes",1,IF('Data Entry'!H46="No",0,IF('Data Entry'!H46="Partial",2,"")))</f>
        <v/>
      </c>
      <c r="I46" s="121" t="str">
        <f>IF('Data Entry'!I46="Yes",1,IF('Data Entry'!I46="No",0,IF('Data Entry'!I46="Partial",2,"")))</f>
        <v/>
      </c>
      <c r="J46" s="121" t="str">
        <f>IF('Data Entry'!J46="Yes",1,IF('Data Entry'!J46="No",0,IF('Data Entry'!J46="Partial",2,"")))</f>
        <v/>
      </c>
      <c r="K46" s="121" t="str">
        <f>IF('Data Entry'!K46="Yes",1,IF('Data Entry'!K46="No",0,IF('Data Entry'!K46="Partial",2,"")))</f>
        <v/>
      </c>
      <c r="L46" s="121" t="str">
        <f>IF('Data Entry'!L46="Yes",1,IF('Data Entry'!L46="No",0,IF('Data Entry'!L46="Partial",2,"")))</f>
        <v/>
      </c>
      <c r="M46" s="121" t="str">
        <f>IF('Data Entry'!M46="Yes",1,IF('Data Entry'!M46="No",0,IF('Data Entry'!M46="Partial",2,"")))</f>
        <v/>
      </c>
      <c r="N46" s="121" t="str">
        <f>IF('Data Entry'!N46="Yes",1,IF('Data Entry'!N46="No",0,IF('Data Entry'!N46="Partial",2,"")))</f>
        <v/>
      </c>
      <c r="O46" s="121" t="str">
        <f>IF('Data Entry'!O46="Yes",1,IF('Data Entry'!O46="No",0,IF('Data Entry'!O46="Partial",2,"")))</f>
        <v/>
      </c>
      <c r="P46" s="121" t="str">
        <f>IF('Data Entry'!P46="Yes",1,IF('Data Entry'!P46="No",0,IF('Data Entry'!P46="Partial",2,"")))</f>
        <v/>
      </c>
      <c r="Q46" s="121" t="str">
        <f>IF('Data Entry'!Q46="Yes",1,IF('Data Entry'!Q46="No",0,IF('Data Entry'!Q46="Partial",2,"")))</f>
        <v/>
      </c>
      <c r="R46" s="121" t="str">
        <f>IF('Data Entry'!R46="Yes",1,IF('Data Entry'!R46="No",0,IF('Data Entry'!R46="Partial",2,"")))</f>
        <v/>
      </c>
      <c r="S46" s="121" t="str">
        <f>IF('Data Entry'!S46="Yes",1,IF('Data Entry'!S46="No",0,IF('Data Entry'!S46="Partial",2,"")))</f>
        <v/>
      </c>
      <c r="T46" s="121" t="str">
        <f>IF('Data Entry'!T46="Yes",1,IF('Data Entry'!T46="No",0,IF('Data Entry'!T46="Partial",2,"")))</f>
        <v/>
      </c>
      <c r="U46" s="121" t="str">
        <f>IF('Data Entry'!U46="Yes",1,IF('Data Entry'!U46="No",0,IF('Data Entry'!U46="Partial",2,"")))</f>
        <v/>
      </c>
      <c r="V46" s="121" t="str">
        <f>IF('Data Entry'!V46="Yes",1,IF('Data Entry'!V46="No",0,IF('Data Entry'!V46="Partial",2,"")))</f>
        <v/>
      </c>
      <c r="W46" s="121" t="str">
        <f>IF('Data Entry'!W46="Yes",1,IF('Data Entry'!W46="No",0,IF('Data Entry'!W46="Partial",2,"")))</f>
        <v/>
      </c>
      <c r="X46" s="121" t="str">
        <f>IF('Data Entry'!X46="Yes",1,IF('Data Entry'!X46="No",0,IF('Data Entry'!X46="Partial",2,"")))</f>
        <v/>
      </c>
      <c r="Y46" s="121" t="str">
        <f>IF('Data Entry'!Y46="Yes",1,IF('Data Entry'!Y46="No",0,IF('Data Entry'!Y46="Partial",2,"")))</f>
        <v/>
      </c>
      <c r="Z46" s="121" t="str">
        <f>IF('Data Entry'!Z46="Yes",1,IF('Data Entry'!Z46="No",0,IF('Data Entry'!Z46="Partial",2,"")))</f>
        <v/>
      </c>
      <c r="AA46" s="121" t="str">
        <f>IF('Data Entry'!AA46="Yes",1,IF('Data Entry'!AA46="No",0,IF('Data Entry'!AA46="Partial",2,"")))</f>
        <v/>
      </c>
      <c r="AB46" s="121" t="str">
        <f>IF('Data Entry'!AB46="Yes",1,IF('Data Entry'!AB46="No",0,IF('Data Entry'!AB46="Partial",2,"")))</f>
        <v/>
      </c>
      <c r="AC46" s="121" t="str">
        <f>IF('Data Entry'!AC46="Yes",1,IF('Data Entry'!AC46="No",0,IF('Data Entry'!AC46="Partial",2,"")))</f>
        <v/>
      </c>
      <c r="AD46" s="121" t="str">
        <f>IF('Data Entry'!AD46="Yes",1,IF('Data Entry'!AD46="No",0,IF('Data Entry'!AD46="Partial",2,"")))</f>
        <v/>
      </c>
      <c r="AE46" s="121" t="str">
        <f>IF('Data Entry'!AE46="Yes",1,IF('Data Entry'!AE46="No",0,IF('Data Entry'!AE46="Partial",2,"")))</f>
        <v/>
      </c>
      <c r="AF46" s="121" t="str">
        <f>IF('Data Entry'!AF46="Yes",1,IF('Data Entry'!AF46="No",0,IF('Data Entry'!AF46="Partial",2,"")))</f>
        <v/>
      </c>
      <c r="AG46" s="121" t="str">
        <f>IF('Data Entry'!AG46="Yes",1,IF('Data Entry'!AG46="No",0,IF('Data Entry'!AG46="Partial",2,"")))</f>
        <v/>
      </c>
      <c r="AH46" s="121" t="str">
        <f>IF('Data Entry'!AH46="Yes",1,IF('Data Entry'!AH46="No",0,IF('Data Entry'!AH46="Partial",2,"")))</f>
        <v/>
      </c>
      <c r="AI46" s="121" t="str">
        <f>IF('Data Entry'!AI46="Yes",1,IF('Data Entry'!AI46="No",0,IF('Data Entry'!AI46="Partial",2,"")))</f>
        <v/>
      </c>
      <c r="AJ46" s="121" t="str">
        <f>IF('Data Entry'!AJ46="Yes",1,IF('Data Entry'!AJ46="No",0,IF('Data Entry'!AJ46="Partial",2,"")))</f>
        <v/>
      </c>
      <c r="AK46" s="121" t="str">
        <f>IF('Data Entry'!AK46="Yes",1,IF('Data Entry'!AK46="No",0,IF('Data Entry'!AK46="Partial",2,"")))</f>
        <v/>
      </c>
      <c r="AL46" s="121" t="str">
        <f>IF('Data Entry'!AL46="Yes",1,IF('Data Entry'!AL46="No",0,IF('Data Entry'!AL46="Partial",2,"")))</f>
        <v/>
      </c>
      <c r="AM46" s="121" t="str">
        <f>IF('Data Entry'!AM46="Yes",1,IF('Data Entry'!AM46="No",0,IF('Data Entry'!AM46="Partial",2,"")))</f>
        <v/>
      </c>
      <c r="AN46" s="121" t="str">
        <f>IF('Data Entry'!AN46="Yes",1,IF('Data Entry'!AN46="No",0,IF('Data Entry'!AN46="Partial",2,"")))</f>
        <v/>
      </c>
      <c r="AO46" s="121" t="str">
        <f>IF('Data Entry'!AO46="Yes",1,IF('Data Entry'!AO46="No",0,IF('Data Entry'!AO46="Partial",2,"")))</f>
        <v/>
      </c>
      <c r="AP46" s="121" t="str">
        <f>IF('Data Entry'!AP46="Yes",1,IF('Data Entry'!AP46="No",0,IF('Data Entry'!AP46="Partial",2,"")))</f>
        <v/>
      </c>
      <c r="AQ46" s="121" t="str">
        <f>IF('Data Entry'!AQ46="Yes",1,IF('Data Entry'!AQ46="No",0,IF('Data Entry'!AQ46="Partial",2,"")))</f>
        <v/>
      </c>
      <c r="AR46" s="121" t="str">
        <f>IF('Data Entry'!AR46="Yes",1,IF('Data Entry'!AR46="No",0,IF('Data Entry'!AR46="Partial",2,"")))</f>
        <v/>
      </c>
      <c r="AS46" s="121" t="str">
        <f>IF('Data Entry'!AS46="Yes",1,IF('Data Entry'!AS46="No",0,IF('Data Entry'!AS46="Partial",2,"")))</f>
        <v/>
      </c>
      <c r="AT46" s="121" t="str">
        <f>IF('Data Entry'!AT46="Yes",1,IF('Data Entry'!AT46="No",0,IF('Data Entry'!AT46="Partial",2,"")))</f>
        <v/>
      </c>
      <c r="AU46" s="121" t="str">
        <f>IF('Data Entry'!AU46="Yes",1,IF('Data Entry'!AU46="No",0,IF('Data Entry'!AU46="Partial",2,"")))</f>
        <v/>
      </c>
      <c r="AV46" s="121" t="str">
        <f>IF('Data Entry'!AV46="Yes",1,IF('Data Entry'!AV46="No",0,IF('Data Entry'!AV46="Partial",2,"")))</f>
        <v/>
      </c>
      <c r="AW46" s="121" t="str">
        <f>IF('Data Entry'!AW46="Yes",1,IF('Data Entry'!AW46="No",0,IF('Data Entry'!AW46="Partial",2,"")))</f>
        <v/>
      </c>
      <c r="AX46" s="121" t="str">
        <f>IF('Data Entry'!AX46="Yes",1,IF('Data Entry'!AX46="No",0,IF('Data Entry'!AX46="Partial",2,"")))</f>
        <v/>
      </c>
      <c r="AY46" s="121" t="str">
        <f>IF('Data Entry'!AY46="Yes",1,IF('Data Entry'!AY46="No",0,IF('Data Entry'!AY46="Partial",2,"")))</f>
        <v/>
      </c>
      <c r="AZ46" s="121" t="str">
        <f>IF('Data Entry'!AZ46="Yes",1,IF('Data Entry'!AZ46="No",0,IF('Data Entry'!AZ46="Partial",2,"")))</f>
        <v/>
      </c>
      <c r="BA46" s="121" t="str">
        <f>IF('Data Entry'!BA46="Yes",1,IF('Data Entry'!BA46="No",0,IF('Data Entry'!BA46="Partial",2,"")))</f>
        <v/>
      </c>
      <c r="BB46" s="121" t="str">
        <f>IF('Data Entry'!BB46="Yes",1,IF('Data Entry'!BB46="No",0,IF('Data Entry'!BB46="Partial",2,"")))</f>
        <v/>
      </c>
      <c r="BC46" s="121" t="str">
        <f>IF('Data Entry'!BC46="Yes",1,IF('Data Entry'!BC46="No",0,IF('Data Entry'!BC46="Partial",2,"")))</f>
        <v/>
      </c>
      <c r="BD46" s="121" t="str">
        <f>IF('Data Entry'!BD46="Yes",1,IF('Data Entry'!BD46="No",0,IF('Data Entry'!BD46="Partial",2,"")))</f>
        <v/>
      </c>
      <c r="BE46" s="121" t="str">
        <f>IF('Data Entry'!BE46="Yes",1,IF('Data Entry'!BE46="No",0,IF('Data Entry'!BE46="Partial",2,"")))</f>
        <v/>
      </c>
      <c r="BF46" s="121" t="str">
        <f>IF('Data Entry'!BF46="Yes",1,IF('Data Entry'!BF46="No",0,IF('Data Entry'!BF46="Partial",2,"")))</f>
        <v/>
      </c>
      <c r="BG46" s="121" t="str">
        <f>IF('Data Entry'!BG46="Yes",1,IF('Data Entry'!BG46="No",0,IF('Data Entry'!BG46="Partial",2,"")))</f>
        <v/>
      </c>
      <c r="BH46" s="121" t="str">
        <f>IF('Data Entry'!BH46="Yes",1,IF('Data Entry'!BH46="No",0,IF('Data Entry'!BH46="Partial",2,"")))</f>
        <v/>
      </c>
      <c r="BI46" s="121" t="str">
        <f>IF('Data Entry'!BI46="Yes",1,IF('Data Entry'!BI46="No",0,IF('Data Entry'!BI46="Partial",2,"")))</f>
        <v/>
      </c>
      <c r="BJ46" s="121" t="str">
        <f>IF('Data Entry'!BJ46="Yes",1,IF('Data Entry'!BJ46="No",0,IF('Data Entry'!BJ46="Partial",2,"")))</f>
        <v/>
      </c>
      <c r="BK46" s="121" t="str">
        <f>IF('Data Entry'!BK46="Yes",1,IF('Data Entry'!BK46="No",0,IF('Data Entry'!BK46="Partial",2,"")))</f>
        <v/>
      </c>
      <c r="BL46" s="121" t="str">
        <f>IF('Data Entry'!BL46="Yes",1,IF('Data Entry'!BL46="No",0,IF('Data Entry'!BL46="Partial",2,"")))</f>
        <v/>
      </c>
      <c r="BM46" s="121" t="str">
        <f>IF('Data Entry'!BM46="Yes",1,IF('Data Entry'!BM46="No",0,IF('Data Entry'!BM46="Partial",2,"")))</f>
        <v/>
      </c>
      <c r="BN46" s="121" t="str">
        <f>IF('Data Entry'!BN46="Yes",1,IF('Data Entry'!BN46="No",0,IF('Data Entry'!BN46="Partial",2,"")))</f>
        <v/>
      </c>
      <c r="BO46" s="121" t="str">
        <f>IF('Data Entry'!BO46="Yes",1,IF('Data Entry'!BO46="No",0,IF('Data Entry'!BO46="Partial",2,"")))</f>
        <v/>
      </c>
      <c r="BP46" s="121" t="str">
        <f>IF('Data Entry'!BP46="Yes",1,IF('Data Entry'!BP46="No",0,IF('Data Entry'!BP46="Partial",2,"")))</f>
        <v/>
      </c>
      <c r="BQ46" s="121" t="str">
        <f>IF('Data Entry'!BQ46="Yes",1,IF('Data Entry'!BQ46="No",0,IF('Data Entry'!BQ46="Partial",2,"")))</f>
        <v/>
      </c>
      <c r="BR46" s="121" t="str">
        <f>IF('Data Entry'!BR46="Yes",1,IF('Data Entry'!BR46="No",0,IF('Data Entry'!BR46="Partial",2,"")))</f>
        <v/>
      </c>
      <c r="BS46" s="121" t="str">
        <f>IF('Data Entry'!BS46="Yes",1,IF('Data Entry'!BS46="No",0,IF('Data Entry'!BS46="Partial",2,"")))</f>
        <v/>
      </c>
      <c r="BT46" s="121" t="str">
        <f>IF('Data Entry'!BT46="Yes",1,IF('Data Entry'!BT46="No",0,IF('Data Entry'!BT46="Partial",2,"")))</f>
        <v/>
      </c>
      <c r="BU46" s="121" t="str">
        <f>IF('Data Entry'!BU46="Yes",1,IF('Data Entry'!BU46="No",0,IF('Data Entry'!BU46="Partial",2,"")))</f>
        <v/>
      </c>
      <c r="BV46" s="121" t="str">
        <f>IF('Data Entry'!BV46="Yes",1,IF('Data Entry'!BV46="No",0,IF('Data Entry'!BV46="Partial",2,"")))</f>
        <v/>
      </c>
      <c r="BW46" s="121" t="str">
        <f>IF('Data Entry'!BW46="Yes",1,IF('Data Entry'!BW46="No",0,IF('Data Entry'!BW46="Partial",2,"")))</f>
        <v/>
      </c>
      <c r="BX46" s="121" t="str">
        <f>IF('Data Entry'!BX46="Yes",1,IF('Data Entry'!BX46="No",0,IF('Data Entry'!BX46="Partial",2,"")))</f>
        <v/>
      </c>
      <c r="BY46" s="121" t="str">
        <f>IF('Data Entry'!BY46="Yes",1,IF('Data Entry'!BY46="No",0,IF('Data Entry'!BY46="Partial",2,"")))</f>
        <v/>
      </c>
      <c r="BZ46" s="121" t="str">
        <f>IF('Data Entry'!BZ46="Yes",1,IF('Data Entry'!BZ46="No",0,IF('Data Entry'!BZ46="Partial",2,"")))</f>
        <v/>
      </c>
      <c r="CA46" s="121" t="str">
        <f>IF('Data Entry'!CA46="Yes",1,IF('Data Entry'!CA46="No",0,IF('Data Entry'!CA46="Partial",2,"")))</f>
        <v/>
      </c>
      <c r="CB46" s="121" t="str">
        <f>IF('Data Entry'!CB46="Yes",1,IF('Data Entry'!CB46="No",0,IF('Data Entry'!CB46="Partial",2,"")))</f>
        <v/>
      </c>
      <c r="CC46" s="121" t="str">
        <f>IF('Data Entry'!CC46="Yes",1,IF('Data Entry'!CC46="No",0,IF('Data Entry'!CC46="Partial",2,"")))</f>
        <v/>
      </c>
      <c r="CD46" s="121" t="str">
        <f>IF('Data Entry'!CD46="Yes",1,IF('Data Entry'!CD46="No",0,IF('Data Entry'!CD46="Partial",2,"")))</f>
        <v/>
      </c>
      <c r="CE46" s="121" t="str">
        <f>IF('Data Entry'!CE46="Yes",1,IF('Data Entry'!CE46="No",0,IF('Data Entry'!CE46="Partial",2,"")))</f>
        <v/>
      </c>
      <c r="CF46" s="121" t="str">
        <f>IF('Data Entry'!CF46="Yes",1,IF('Data Entry'!CF46="No",0,IF('Data Entry'!CF46="Partial",2,"")))</f>
        <v/>
      </c>
      <c r="CG46" s="121" t="str">
        <f>IF('Data Entry'!CG46="Yes",1,IF('Data Entry'!CG46="No",0,IF('Data Entry'!CG46="Partial",2,"")))</f>
        <v/>
      </c>
      <c r="CH46" s="121" t="str">
        <f>IF('Data Entry'!CH46="Yes",1,IF('Data Entry'!CH46="No",0,IF('Data Entry'!CH46="Partial",2,"")))</f>
        <v/>
      </c>
      <c r="CI46" s="121" t="str">
        <f>IF('Data Entry'!CI46="Yes",1,IF('Data Entry'!CI46="No",0,IF('Data Entry'!CI46="Partial",2,"")))</f>
        <v/>
      </c>
      <c r="CJ46" s="121" t="str">
        <f>IF('Data Entry'!CJ46="Yes",1,IF('Data Entry'!CJ46="No",0,IF('Data Entry'!CJ46="Partial",2,"")))</f>
        <v/>
      </c>
      <c r="CK46" s="121" t="str">
        <f>IF('Data Entry'!CK46="Yes",1,IF('Data Entry'!CK46="No",0,IF('Data Entry'!CK46="Partial",2,"")))</f>
        <v/>
      </c>
      <c r="CL46" s="121" t="str">
        <f>IF('Data Entry'!CL46="Yes",1,IF('Data Entry'!CL46="No",0,IF('Data Entry'!CL46="Partial",2,"")))</f>
        <v/>
      </c>
      <c r="CM46" s="121" t="str">
        <f>IF('Data Entry'!CM46="Yes",1,IF('Data Entry'!CM46="No",0,IF('Data Entry'!CM46="Partial",2,"")))</f>
        <v/>
      </c>
      <c r="CN46" s="121" t="str">
        <f>IF('Data Entry'!CN46="Yes",1,IF('Data Entry'!CN46="No",0,IF('Data Entry'!CN46="Partial",2,"")))</f>
        <v/>
      </c>
      <c r="CO46" s="121" t="str">
        <f>IF('Data Entry'!CO46="Yes",1,IF('Data Entry'!CO46="No",0,IF('Data Entry'!CO46="Partial",2,"")))</f>
        <v/>
      </c>
      <c r="CP46" s="121" t="str">
        <f>IF('Data Entry'!CP46="Yes",1,IF('Data Entry'!CP46="No",0,IF('Data Entry'!CP46="Partial",2,"")))</f>
        <v/>
      </c>
      <c r="CQ46" s="121" t="str">
        <f>IF('Data Entry'!CQ46="Yes",1,IF('Data Entry'!CQ46="No",0,IF('Data Entry'!CQ46="Partial",2,"")))</f>
        <v/>
      </c>
      <c r="CR46" s="121" t="str">
        <f>IF('Data Entry'!CR46="Yes",1,IF('Data Entry'!CR46="No",0,IF('Data Entry'!CR46="Partial",2,"")))</f>
        <v/>
      </c>
      <c r="CS46" s="121" t="str">
        <f>IF('Data Entry'!CS46="Yes",1,IF('Data Entry'!CS46="No",0,IF('Data Entry'!CS46="Partial",2,"")))</f>
        <v/>
      </c>
      <c r="CT46" s="121" t="str">
        <f>IF('Data Entry'!CT46="Yes",1,IF('Data Entry'!CT46="No",0,IF('Data Entry'!CT46="Partial",2,"")))</f>
        <v/>
      </c>
      <c r="CU46" s="121" t="str">
        <f>IF('Data Entry'!CU46="Yes",1,IF('Data Entry'!CU46="No",0,IF('Data Entry'!CU46="Partial",2,"")))</f>
        <v/>
      </c>
      <c r="CV46" s="121" t="str">
        <f>IF('Data Entry'!CV46="Yes",1,IF('Data Entry'!CV46="No",0,IF('Data Entry'!CV46="Partial",2,"")))</f>
        <v/>
      </c>
      <c r="CW46" s="121" t="str">
        <f>IF('Data Entry'!CW46="Yes",1,IF('Data Entry'!CW46="No",0,IF('Data Entry'!CW46="Partial",2,"")))</f>
        <v/>
      </c>
      <c r="CX46" s="121" t="str">
        <f>IF('Data Entry'!CX46="Yes",1,IF('Data Entry'!CX46="No",0,IF('Data Entry'!CX46="Partial",2,"")))</f>
        <v/>
      </c>
      <c r="CY46" s="121" t="str">
        <f>IF('Data Entry'!CY46="Yes",1,IF('Data Entry'!CY46="No",0,IF('Data Entry'!CY46="Partial",2,"")))</f>
        <v/>
      </c>
      <c r="CZ46" s="121" t="str">
        <f>IF('Data Entry'!CZ46="Yes",1,IF('Data Entry'!CZ46="No",0,IF('Data Entry'!CZ46="Partial",2,"")))</f>
        <v/>
      </c>
      <c r="DA46" s="121" t="str">
        <f>IF('Data Entry'!DA46="Yes",1,IF('Data Entry'!DA46="No",0,IF('Data Entry'!DA46="Partial",2,"")))</f>
        <v/>
      </c>
      <c r="DB46" s="121" t="str">
        <f>IF('Data Entry'!DB46="Yes",1,IF('Data Entry'!DB46="No",0,IF('Data Entry'!DB46="Partial",2,"")))</f>
        <v/>
      </c>
      <c r="DC46" s="121" t="str">
        <f>IF('Data Entry'!DC46="Yes",1,IF('Data Entry'!DC46="No",0,IF('Data Entry'!DC46="Partial",2,"")))</f>
        <v/>
      </c>
      <c r="DD46" s="121" t="str">
        <f>IF('Data Entry'!DD46="Yes",1,IF('Data Entry'!DD46="No",0,IF('Data Entry'!DD46="Partial",2,"")))</f>
        <v/>
      </c>
      <c r="DE46" s="121" t="str">
        <f>IF('Data Entry'!DE46="Yes",1,IF('Data Entry'!DE46="No",0,IF('Data Entry'!DE46="Partial",2,"")))</f>
        <v/>
      </c>
      <c r="DF46" s="121" t="str">
        <f>IF('Data Entry'!DF46="Yes",1,IF('Data Entry'!DF46="No",0,IF('Data Entry'!DF46="Partial",2,"")))</f>
        <v/>
      </c>
      <c r="DG46" s="121" t="str">
        <f>IF('Data Entry'!DG46="Yes",1,IF('Data Entry'!DG46="No",0,IF('Data Entry'!DG46="Partial",2,"")))</f>
        <v/>
      </c>
      <c r="DH46" s="121" t="str">
        <f>IF('Data Entry'!DH46="Yes",1,IF('Data Entry'!DH46="No",0,IF('Data Entry'!DH46="Partial",2,"")))</f>
        <v/>
      </c>
      <c r="DI46" s="121" t="str">
        <f>IF('Data Entry'!DI46="Yes",1,IF('Data Entry'!DI46="No",0,IF('Data Entry'!DI46="Partial",2,"")))</f>
        <v/>
      </c>
      <c r="DJ46" s="121" t="str">
        <f>IF('Data Entry'!DJ46="Yes",1,IF('Data Entry'!DJ46="No",0,IF('Data Entry'!DJ46="Partial",2,"")))</f>
        <v/>
      </c>
      <c r="DK46" s="121" t="str">
        <f>IF('Data Entry'!DK46="Yes",1,IF('Data Entry'!DK46="No",0,IF('Data Entry'!DK46="Partial",2,"")))</f>
        <v/>
      </c>
      <c r="DL46" s="121" t="str">
        <f>IF('Data Entry'!DL46="Yes",1,IF('Data Entry'!DL46="No",0,IF('Data Entry'!DL46="Partial",2,"")))</f>
        <v/>
      </c>
      <c r="DM46" s="121" t="str">
        <f>IF('Data Entry'!DM46="Yes",1,IF('Data Entry'!DM46="No",0,IF('Data Entry'!DM46="Partial",2,"")))</f>
        <v/>
      </c>
      <c r="DN46" s="121" t="str">
        <f>IF('Data Entry'!DN46="Yes",1,IF('Data Entry'!DN46="No",0,IF('Data Entry'!DN46="Partial",2,"")))</f>
        <v/>
      </c>
      <c r="DO46" s="121" t="str">
        <f>IF('Data Entry'!DO46="Yes",1,IF('Data Entry'!DO46="No",0,IF('Data Entry'!DO46="Partial",2,"")))</f>
        <v/>
      </c>
      <c r="DP46" s="121" t="str">
        <f>IF('Data Entry'!DP46="Yes",1,IF('Data Entry'!DP46="No",0,IF('Data Entry'!DP46="Partial",2,"")))</f>
        <v/>
      </c>
      <c r="DQ46" s="121" t="str">
        <f>IF('Data Entry'!DQ46="Yes",1,IF('Data Entry'!DQ46="No",0,IF('Data Entry'!DQ46="Partial",2,"")))</f>
        <v/>
      </c>
      <c r="DR46" s="121" t="str">
        <f>IF('Data Entry'!DR46="Yes",1,IF('Data Entry'!DR46="No",0,IF('Data Entry'!DR46="Partial",2,"")))</f>
        <v/>
      </c>
      <c r="DS46" s="121" t="str">
        <f>IF('Data Entry'!DS46="Yes",1,IF('Data Entry'!DS46="No",0,IF('Data Entry'!DS46="Partial",2,"")))</f>
        <v/>
      </c>
      <c r="DT46" s="121" t="str">
        <f>IF('Data Entry'!DT46="Yes",1,IF('Data Entry'!DT46="No",0,IF('Data Entry'!DT46="Partial",2,"")))</f>
        <v/>
      </c>
    </row>
    <row r="47" spans="1:126" ht="16" customHeight="1">
      <c r="A47" s="120" t="s">
        <v>31</v>
      </c>
      <c r="E47" s="121" t="str">
        <f>IF('Data Entry'!E47="Yes",1,IF('Data Entry'!E47="No",0,IF('Data Entry'!E47="Partial",2,"")))</f>
        <v/>
      </c>
      <c r="F47" s="121" t="str">
        <f>IF('Data Entry'!F47="Yes",1,IF('Data Entry'!F47="No",0,IF('Data Entry'!F47="Partial",2,"")))</f>
        <v/>
      </c>
      <c r="G47" s="121" t="str">
        <f>IF('Data Entry'!G47="Yes",1,IF('Data Entry'!G47="No",0,IF('Data Entry'!G47="Partial",2,"")))</f>
        <v/>
      </c>
      <c r="H47" s="121" t="str">
        <f>IF('Data Entry'!H47="Yes",1,IF('Data Entry'!H47="No",0,IF('Data Entry'!H47="Partial",2,"")))</f>
        <v/>
      </c>
      <c r="I47" s="121" t="str">
        <f>IF('Data Entry'!I47="Yes",1,IF('Data Entry'!I47="No",0,IF('Data Entry'!I47="Partial",2,"")))</f>
        <v/>
      </c>
      <c r="J47" s="121" t="str">
        <f>IF('Data Entry'!J47="Yes",1,IF('Data Entry'!J47="No",0,IF('Data Entry'!J47="Partial",2,"")))</f>
        <v/>
      </c>
      <c r="K47" s="121" t="str">
        <f>IF('Data Entry'!K47="Yes",1,IF('Data Entry'!K47="No",0,IF('Data Entry'!K47="Partial",2,"")))</f>
        <v/>
      </c>
      <c r="L47" s="121" t="str">
        <f>IF('Data Entry'!L47="Yes",1,IF('Data Entry'!L47="No",0,IF('Data Entry'!L47="Partial",2,"")))</f>
        <v/>
      </c>
      <c r="M47" s="121" t="str">
        <f>IF('Data Entry'!M47="Yes",1,IF('Data Entry'!M47="No",0,IF('Data Entry'!M47="Partial",2,"")))</f>
        <v/>
      </c>
      <c r="N47" s="121" t="str">
        <f>IF('Data Entry'!N47="Yes",1,IF('Data Entry'!N47="No",0,IF('Data Entry'!N47="Partial",2,"")))</f>
        <v/>
      </c>
      <c r="O47" s="121" t="str">
        <f>IF('Data Entry'!O47="Yes",1,IF('Data Entry'!O47="No",0,IF('Data Entry'!O47="Partial",2,"")))</f>
        <v/>
      </c>
      <c r="P47" s="121" t="str">
        <f>IF('Data Entry'!P47="Yes",1,IF('Data Entry'!P47="No",0,IF('Data Entry'!P47="Partial",2,"")))</f>
        <v/>
      </c>
      <c r="Q47" s="121" t="str">
        <f>IF('Data Entry'!Q47="Yes",1,IF('Data Entry'!Q47="No",0,IF('Data Entry'!Q47="Partial",2,"")))</f>
        <v/>
      </c>
      <c r="R47" s="121" t="str">
        <f>IF('Data Entry'!R47="Yes",1,IF('Data Entry'!R47="No",0,IF('Data Entry'!R47="Partial",2,"")))</f>
        <v/>
      </c>
      <c r="S47" s="121" t="str">
        <f>IF('Data Entry'!S47="Yes",1,IF('Data Entry'!S47="No",0,IF('Data Entry'!S47="Partial",2,"")))</f>
        <v/>
      </c>
      <c r="T47" s="121" t="str">
        <f>IF('Data Entry'!T47="Yes",1,IF('Data Entry'!T47="No",0,IF('Data Entry'!T47="Partial",2,"")))</f>
        <v/>
      </c>
      <c r="U47" s="121" t="str">
        <f>IF('Data Entry'!U47="Yes",1,IF('Data Entry'!U47="No",0,IF('Data Entry'!U47="Partial",2,"")))</f>
        <v/>
      </c>
      <c r="V47" s="121" t="str">
        <f>IF('Data Entry'!V47="Yes",1,IF('Data Entry'!V47="No",0,IF('Data Entry'!V47="Partial",2,"")))</f>
        <v/>
      </c>
      <c r="W47" s="121" t="str">
        <f>IF('Data Entry'!W47="Yes",1,IF('Data Entry'!W47="No",0,IF('Data Entry'!W47="Partial",2,"")))</f>
        <v/>
      </c>
      <c r="X47" s="121" t="str">
        <f>IF('Data Entry'!X47="Yes",1,IF('Data Entry'!X47="No",0,IF('Data Entry'!X47="Partial",2,"")))</f>
        <v/>
      </c>
      <c r="Y47" s="121" t="str">
        <f>IF('Data Entry'!Y47="Yes",1,IF('Data Entry'!Y47="No",0,IF('Data Entry'!Y47="Partial",2,"")))</f>
        <v/>
      </c>
      <c r="Z47" s="121" t="str">
        <f>IF('Data Entry'!Z47="Yes",1,IF('Data Entry'!Z47="No",0,IF('Data Entry'!Z47="Partial",2,"")))</f>
        <v/>
      </c>
      <c r="AA47" s="121" t="str">
        <f>IF('Data Entry'!AA47="Yes",1,IF('Data Entry'!AA47="No",0,IF('Data Entry'!AA47="Partial",2,"")))</f>
        <v/>
      </c>
      <c r="AB47" s="121" t="str">
        <f>IF('Data Entry'!AB47="Yes",1,IF('Data Entry'!AB47="No",0,IF('Data Entry'!AB47="Partial",2,"")))</f>
        <v/>
      </c>
      <c r="AC47" s="121" t="str">
        <f>IF('Data Entry'!AC47="Yes",1,IF('Data Entry'!AC47="No",0,IF('Data Entry'!AC47="Partial",2,"")))</f>
        <v/>
      </c>
      <c r="AD47" s="121" t="str">
        <f>IF('Data Entry'!AD47="Yes",1,IF('Data Entry'!AD47="No",0,IF('Data Entry'!AD47="Partial",2,"")))</f>
        <v/>
      </c>
      <c r="AE47" s="121" t="str">
        <f>IF('Data Entry'!AE47="Yes",1,IF('Data Entry'!AE47="No",0,IF('Data Entry'!AE47="Partial",2,"")))</f>
        <v/>
      </c>
      <c r="AF47" s="121" t="str">
        <f>IF('Data Entry'!AF47="Yes",1,IF('Data Entry'!AF47="No",0,IF('Data Entry'!AF47="Partial",2,"")))</f>
        <v/>
      </c>
      <c r="AG47" s="121" t="str">
        <f>IF('Data Entry'!AG47="Yes",1,IF('Data Entry'!AG47="No",0,IF('Data Entry'!AG47="Partial",2,"")))</f>
        <v/>
      </c>
      <c r="AH47" s="121" t="str">
        <f>IF('Data Entry'!AH47="Yes",1,IF('Data Entry'!AH47="No",0,IF('Data Entry'!AH47="Partial",2,"")))</f>
        <v/>
      </c>
      <c r="AI47" s="121" t="str">
        <f>IF('Data Entry'!AI47="Yes",1,IF('Data Entry'!AI47="No",0,IF('Data Entry'!AI47="Partial",2,"")))</f>
        <v/>
      </c>
      <c r="AJ47" s="121" t="str">
        <f>IF('Data Entry'!AJ47="Yes",1,IF('Data Entry'!AJ47="No",0,IF('Data Entry'!AJ47="Partial",2,"")))</f>
        <v/>
      </c>
      <c r="AK47" s="121" t="str">
        <f>IF('Data Entry'!AK47="Yes",1,IF('Data Entry'!AK47="No",0,IF('Data Entry'!AK47="Partial",2,"")))</f>
        <v/>
      </c>
      <c r="AL47" s="121" t="str">
        <f>IF('Data Entry'!AL47="Yes",1,IF('Data Entry'!AL47="No",0,IF('Data Entry'!AL47="Partial",2,"")))</f>
        <v/>
      </c>
      <c r="AM47" s="121" t="str">
        <f>IF('Data Entry'!AM47="Yes",1,IF('Data Entry'!AM47="No",0,IF('Data Entry'!AM47="Partial",2,"")))</f>
        <v/>
      </c>
      <c r="AN47" s="121" t="str">
        <f>IF('Data Entry'!AN47="Yes",1,IF('Data Entry'!AN47="No",0,IF('Data Entry'!AN47="Partial",2,"")))</f>
        <v/>
      </c>
      <c r="AO47" s="121" t="str">
        <f>IF('Data Entry'!AO47="Yes",1,IF('Data Entry'!AO47="No",0,IF('Data Entry'!AO47="Partial",2,"")))</f>
        <v/>
      </c>
      <c r="AP47" s="121" t="str">
        <f>IF('Data Entry'!AP47="Yes",1,IF('Data Entry'!AP47="No",0,IF('Data Entry'!AP47="Partial",2,"")))</f>
        <v/>
      </c>
      <c r="AQ47" s="121" t="str">
        <f>IF('Data Entry'!AQ47="Yes",1,IF('Data Entry'!AQ47="No",0,IF('Data Entry'!AQ47="Partial",2,"")))</f>
        <v/>
      </c>
      <c r="AR47" s="121" t="str">
        <f>IF('Data Entry'!AR47="Yes",1,IF('Data Entry'!AR47="No",0,IF('Data Entry'!AR47="Partial",2,"")))</f>
        <v/>
      </c>
      <c r="AS47" s="121" t="str">
        <f>IF('Data Entry'!AS47="Yes",1,IF('Data Entry'!AS47="No",0,IF('Data Entry'!AS47="Partial",2,"")))</f>
        <v/>
      </c>
      <c r="AT47" s="121" t="str">
        <f>IF('Data Entry'!AT47="Yes",1,IF('Data Entry'!AT47="No",0,IF('Data Entry'!AT47="Partial",2,"")))</f>
        <v/>
      </c>
      <c r="AU47" s="121" t="str">
        <f>IF('Data Entry'!AU47="Yes",1,IF('Data Entry'!AU47="No",0,IF('Data Entry'!AU47="Partial",2,"")))</f>
        <v/>
      </c>
      <c r="AV47" s="121" t="str">
        <f>IF('Data Entry'!AV47="Yes",1,IF('Data Entry'!AV47="No",0,IF('Data Entry'!AV47="Partial",2,"")))</f>
        <v/>
      </c>
      <c r="AW47" s="121" t="str">
        <f>IF('Data Entry'!AW47="Yes",1,IF('Data Entry'!AW47="No",0,IF('Data Entry'!AW47="Partial",2,"")))</f>
        <v/>
      </c>
      <c r="AX47" s="121" t="str">
        <f>IF('Data Entry'!AX47="Yes",1,IF('Data Entry'!AX47="No",0,IF('Data Entry'!AX47="Partial",2,"")))</f>
        <v/>
      </c>
      <c r="AY47" s="121" t="str">
        <f>IF('Data Entry'!AY47="Yes",1,IF('Data Entry'!AY47="No",0,IF('Data Entry'!AY47="Partial",2,"")))</f>
        <v/>
      </c>
      <c r="AZ47" s="121" t="str">
        <f>IF('Data Entry'!AZ47="Yes",1,IF('Data Entry'!AZ47="No",0,IF('Data Entry'!AZ47="Partial",2,"")))</f>
        <v/>
      </c>
      <c r="BA47" s="121" t="str">
        <f>IF('Data Entry'!BA47="Yes",1,IF('Data Entry'!BA47="No",0,IF('Data Entry'!BA47="Partial",2,"")))</f>
        <v/>
      </c>
      <c r="BB47" s="121" t="str">
        <f>IF('Data Entry'!BB47="Yes",1,IF('Data Entry'!BB47="No",0,IF('Data Entry'!BB47="Partial",2,"")))</f>
        <v/>
      </c>
      <c r="BC47" s="121" t="str">
        <f>IF('Data Entry'!BC47="Yes",1,IF('Data Entry'!BC47="No",0,IF('Data Entry'!BC47="Partial",2,"")))</f>
        <v/>
      </c>
      <c r="BD47" s="121" t="str">
        <f>IF('Data Entry'!BD47="Yes",1,IF('Data Entry'!BD47="No",0,IF('Data Entry'!BD47="Partial",2,"")))</f>
        <v/>
      </c>
      <c r="BE47" s="121" t="str">
        <f>IF('Data Entry'!BE47="Yes",1,IF('Data Entry'!BE47="No",0,IF('Data Entry'!BE47="Partial",2,"")))</f>
        <v/>
      </c>
      <c r="BF47" s="121" t="str">
        <f>IF('Data Entry'!BF47="Yes",1,IF('Data Entry'!BF47="No",0,IF('Data Entry'!BF47="Partial",2,"")))</f>
        <v/>
      </c>
      <c r="BG47" s="121" t="str">
        <f>IF('Data Entry'!BG47="Yes",1,IF('Data Entry'!BG47="No",0,IF('Data Entry'!BG47="Partial",2,"")))</f>
        <v/>
      </c>
      <c r="BH47" s="121" t="str">
        <f>IF('Data Entry'!BH47="Yes",1,IF('Data Entry'!BH47="No",0,IF('Data Entry'!BH47="Partial",2,"")))</f>
        <v/>
      </c>
      <c r="BI47" s="121" t="str">
        <f>IF('Data Entry'!BI47="Yes",1,IF('Data Entry'!BI47="No",0,IF('Data Entry'!BI47="Partial",2,"")))</f>
        <v/>
      </c>
      <c r="BJ47" s="121" t="str">
        <f>IF('Data Entry'!BJ47="Yes",1,IF('Data Entry'!BJ47="No",0,IF('Data Entry'!BJ47="Partial",2,"")))</f>
        <v/>
      </c>
      <c r="BK47" s="121" t="str">
        <f>IF('Data Entry'!BK47="Yes",1,IF('Data Entry'!BK47="No",0,IF('Data Entry'!BK47="Partial",2,"")))</f>
        <v/>
      </c>
      <c r="BL47" s="121" t="str">
        <f>IF('Data Entry'!BL47="Yes",1,IF('Data Entry'!BL47="No",0,IF('Data Entry'!BL47="Partial",2,"")))</f>
        <v/>
      </c>
      <c r="BM47" s="121" t="str">
        <f>IF('Data Entry'!BM47="Yes",1,IF('Data Entry'!BM47="No",0,IF('Data Entry'!BM47="Partial",2,"")))</f>
        <v/>
      </c>
      <c r="BN47" s="121" t="str">
        <f>IF('Data Entry'!BN47="Yes",1,IF('Data Entry'!BN47="No",0,IF('Data Entry'!BN47="Partial",2,"")))</f>
        <v/>
      </c>
      <c r="BO47" s="121" t="str">
        <f>IF('Data Entry'!BO47="Yes",1,IF('Data Entry'!BO47="No",0,IF('Data Entry'!BO47="Partial",2,"")))</f>
        <v/>
      </c>
      <c r="BP47" s="121" t="str">
        <f>IF('Data Entry'!BP47="Yes",1,IF('Data Entry'!BP47="No",0,IF('Data Entry'!BP47="Partial",2,"")))</f>
        <v/>
      </c>
      <c r="BQ47" s="121" t="str">
        <f>IF('Data Entry'!BQ47="Yes",1,IF('Data Entry'!BQ47="No",0,IF('Data Entry'!BQ47="Partial",2,"")))</f>
        <v/>
      </c>
      <c r="BR47" s="121" t="str">
        <f>IF('Data Entry'!BR47="Yes",1,IF('Data Entry'!BR47="No",0,IF('Data Entry'!BR47="Partial",2,"")))</f>
        <v/>
      </c>
      <c r="BS47" s="121" t="str">
        <f>IF('Data Entry'!BS47="Yes",1,IF('Data Entry'!BS47="No",0,IF('Data Entry'!BS47="Partial",2,"")))</f>
        <v/>
      </c>
      <c r="BT47" s="121" t="str">
        <f>IF('Data Entry'!BT47="Yes",1,IF('Data Entry'!BT47="No",0,IF('Data Entry'!BT47="Partial",2,"")))</f>
        <v/>
      </c>
      <c r="BU47" s="121" t="str">
        <f>IF('Data Entry'!BU47="Yes",1,IF('Data Entry'!BU47="No",0,IF('Data Entry'!BU47="Partial",2,"")))</f>
        <v/>
      </c>
      <c r="BV47" s="121" t="str">
        <f>IF('Data Entry'!BV47="Yes",1,IF('Data Entry'!BV47="No",0,IF('Data Entry'!BV47="Partial",2,"")))</f>
        <v/>
      </c>
      <c r="BW47" s="121" t="str">
        <f>IF('Data Entry'!BW47="Yes",1,IF('Data Entry'!BW47="No",0,IF('Data Entry'!BW47="Partial",2,"")))</f>
        <v/>
      </c>
      <c r="BX47" s="121" t="str">
        <f>IF('Data Entry'!BX47="Yes",1,IF('Data Entry'!BX47="No",0,IF('Data Entry'!BX47="Partial",2,"")))</f>
        <v/>
      </c>
      <c r="BY47" s="121" t="str">
        <f>IF('Data Entry'!BY47="Yes",1,IF('Data Entry'!BY47="No",0,IF('Data Entry'!BY47="Partial",2,"")))</f>
        <v/>
      </c>
      <c r="BZ47" s="121" t="str">
        <f>IF('Data Entry'!BZ47="Yes",1,IF('Data Entry'!BZ47="No",0,IF('Data Entry'!BZ47="Partial",2,"")))</f>
        <v/>
      </c>
      <c r="CA47" s="121" t="str">
        <f>IF('Data Entry'!CA47="Yes",1,IF('Data Entry'!CA47="No",0,IF('Data Entry'!CA47="Partial",2,"")))</f>
        <v/>
      </c>
      <c r="CB47" s="121" t="str">
        <f>IF('Data Entry'!CB47="Yes",1,IF('Data Entry'!CB47="No",0,IF('Data Entry'!CB47="Partial",2,"")))</f>
        <v/>
      </c>
      <c r="CC47" s="121" t="str">
        <f>IF('Data Entry'!CC47="Yes",1,IF('Data Entry'!CC47="No",0,IF('Data Entry'!CC47="Partial",2,"")))</f>
        <v/>
      </c>
      <c r="CD47" s="121" t="str">
        <f>IF('Data Entry'!CD47="Yes",1,IF('Data Entry'!CD47="No",0,IF('Data Entry'!CD47="Partial",2,"")))</f>
        <v/>
      </c>
      <c r="CE47" s="121" t="str">
        <f>IF('Data Entry'!CE47="Yes",1,IF('Data Entry'!CE47="No",0,IF('Data Entry'!CE47="Partial",2,"")))</f>
        <v/>
      </c>
      <c r="CF47" s="121" t="str">
        <f>IF('Data Entry'!CF47="Yes",1,IF('Data Entry'!CF47="No",0,IF('Data Entry'!CF47="Partial",2,"")))</f>
        <v/>
      </c>
      <c r="CG47" s="121" t="str">
        <f>IF('Data Entry'!CG47="Yes",1,IF('Data Entry'!CG47="No",0,IF('Data Entry'!CG47="Partial",2,"")))</f>
        <v/>
      </c>
      <c r="CH47" s="121" t="str">
        <f>IF('Data Entry'!CH47="Yes",1,IF('Data Entry'!CH47="No",0,IF('Data Entry'!CH47="Partial",2,"")))</f>
        <v/>
      </c>
      <c r="CI47" s="121" t="str">
        <f>IF('Data Entry'!CI47="Yes",1,IF('Data Entry'!CI47="No",0,IF('Data Entry'!CI47="Partial",2,"")))</f>
        <v/>
      </c>
      <c r="CJ47" s="121" t="str">
        <f>IF('Data Entry'!CJ47="Yes",1,IF('Data Entry'!CJ47="No",0,IF('Data Entry'!CJ47="Partial",2,"")))</f>
        <v/>
      </c>
      <c r="CK47" s="121" t="str">
        <f>IF('Data Entry'!CK47="Yes",1,IF('Data Entry'!CK47="No",0,IF('Data Entry'!CK47="Partial",2,"")))</f>
        <v/>
      </c>
      <c r="CL47" s="121" t="str">
        <f>IF('Data Entry'!CL47="Yes",1,IF('Data Entry'!CL47="No",0,IF('Data Entry'!CL47="Partial",2,"")))</f>
        <v/>
      </c>
      <c r="CM47" s="121" t="str">
        <f>IF('Data Entry'!CM47="Yes",1,IF('Data Entry'!CM47="No",0,IF('Data Entry'!CM47="Partial",2,"")))</f>
        <v/>
      </c>
      <c r="CN47" s="121" t="str">
        <f>IF('Data Entry'!CN47="Yes",1,IF('Data Entry'!CN47="No",0,IF('Data Entry'!CN47="Partial",2,"")))</f>
        <v/>
      </c>
      <c r="CO47" s="121" t="str">
        <f>IF('Data Entry'!CO47="Yes",1,IF('Data Entry'!CO47="No",0,IF('Data Entry'!CO47="Partial",2,"")))</f>
        <v/>
      </c>
      <c r="CP47" s="121" t="str">
        <f>IF('Data Entry'!CP47="Yes",1,IF('Data Entry'!CP47="No",0,IF('Data Entry'!CP47="Partial",2,"")))</f>
        <v/>
      </c>
      <c r="CQ47" s="121" t="str">
        <f>IF('Data Entry'!CQ47="Yes",1,IF('Data Entry'!CQ47="No",0,IF('Data Entry'!CQ47="Partial",2,"")))</f>
        <v/>
      </c>
      <c r="CR47" s="121" t="str">
        <f>IF('Data Entry'!CR47="Yes",1,IF('Data Entry'!CR47="No",0,IF('Data Entry'!CR47="Partial",2,"")))</f>
        <v/>
      </c>
      <c r="CS47" s="121" t="str">
        <f>IF('Data Entry'!CS47="Yes",1,IF('Data Entry'!CS47="No",0,IF('Data Entry'!CS47="Partial",2,"")))</f>
        <v/>
      </c>
      <c r="CT47" s="121" t="str">
        <f>IF('Data Entry'!CT47="Yes",1,IF('Data Entry'!CT47="No",0,IF('Data Entry'!CT47="Partial",2,"")))</f>
        <v/>
      </c>
      <c r="CU47" s="121" t="str">
        <f>IF('Data Entry'!CU47="Yes",1,IF('Data Entry'!CU47="No",0,IF('Data Entry'!CU47="Partial",2,"")))</f>
        <v/>
      </c>
      <c r="CV47" s="121" t="str">
        <f>IF('Data Entry'!CV47="Yes",1,IF('Data Entry'!CV47="No",0,IF('Data Entry'!CV47="Partial",2,"")))</f>
        <v/>
      </c>
      <c r="CW47" s="121" t="str">
        <f>IF('Data Entry'!CW47="Yes",1,IF('Data Entry'!CW47="No",0,IF('Data Entry'!CW47="Partial",2,"")))</f>
        <v/>
      </c>
      <c r="CX47" s="121" t="str">
        <f>IF('Data Entry'!CX47="Yes",1,IF('Data Entry'!CX47="No",0,IF('Data Entry'!CX47="Partial",2,"")))</f>
        <v/>
      </c>
      <c r="CY47" s="121" t="str">
        <f>IF('Data Entry'!CY47="Yes",1,IF('Data Entry'!CY47="No",0,IF('Data Entry'!CY47="Partial",2,"")))</f>
        <v/>
      </c>
      <c r="CZ47" s="121" t="str">
        <f>IF('Data Entry'!CZ47="Yes",1,IF('Data Entry'!CZ47="No",0,IF('Data Entry'!CZ47="Partial",2,"")))</f>
        <v/>
      </c>
      <c r="DA47" s="121" t="str">
        <f>IF('Data Entry'!DA47="Yes",1,IF('Data Entry'!DA47="No",0,IF('Data Entry'!DA47="Partial",2,"")))</f>
        <v/>
      </c>
      <c r="DB47" s="121" t="str">
        <f>IF('Data Entry'!DB47="Yes",1,IF('Data Entry'!DB47="No",0,IF('Data Entry'!DB47="Partial",2,"")))</f>
        <v/>
      </c>
      <c r="DC47" s="121" t="str">
        <f>IF('Data Entry'!DC47="Yes",1,IF('Data Entry'!DC47="No",0,IF('Data Entry'!DC47="Partial",2,"")))</f>
        <v/>
      </c>
      <c r="DD47" s="121" t="str">
        <f>IF('Data Entry'!DD47="Yes",1,IF('Data Entry'!DD47="No",0,IF('Data Entry'!DD47="Partial",2,"")))</f>
        <v/>
      </c>
      <c r="DE47" s="121" t="str">
        <f>IF('Data Entry'!DE47="Yes",1,IF('Data Entry'!DE47="No",0,IF('Data Entry'!DE47="Partial",2,"")))</f>
        <v/>
      </c>
      <c r="DF47" s="121" t="str">
        <f>IF('Data Entry'!DF47="Yes",1,IF('Data Entry'!DF47="No",0,IF('Data Entry'!DF47="Partial",2,"")))</f>
        <v/>
      </c>
      <c r="DG47" s="121" t="str">
        <f>IF('Data Entry'!DG47="Yes",1,IF('Data Entry'!DG47="No",0,IF('Data Entry'!DG47="Partial",2,"")))</f>
        <v/>
      </c>
      <c r="DH47" s="121" t="str">
        <f>IF('Data Entry'!DH47="Yes",1,IF('Data Entry'!DH47="No",0,IF('Data Entry'!DH47="Partial",2,"")))</f>
        <v/>
      </c>
      <c r="DI47" s="121" t="str">
        <f>IF('Data Entry'!DI47="Yes",1,IF('Data Entry'!DI47="No",0,IF('Data Entry'!DI47="Partial",2,"")))</f>
        <v/>
      </c>
      <c r="DJ47" s="121" t="str">
        <f>IF('Data Entry'!DJ47="Yes",1,IF('Data Entry'!DJ47="No",0,IF('Data Entry'!DJ47="Partial",2,"")))</f>
        <v/>
      </c>
      <c r="DK47" s="121" t="str">
        <f>IF('Data Entry'!DK47="Yes",1,IF('Data Entry'!DK47="No",0,IF('Data Entry'!DK47="Partial",2,"")))</f>
        <v/>
      </c>
      <c r="DL47" s="121" t="str">
        <f>IF('Data Entry'!DL47="Yes",1,IF('Data Entry'!DL47="No",0,IF('Data Entry'!DL47="Partial",2,"")))</f>
        <v/>
      </c>
      <c r="DM47" s="121" t="str">
        <f>IF('Data Entry'!DM47="Yes",1,IF('Data Entry'!DM47="No",0,IF('Data Entry'!DM47="Partial",2,"")))</f>
        <v/>
      </c>
      <c r="DN47" s="121" t="str">
        <f>IF('Data Entry'!DN47="Yes",1,IF('Data Entry'!DN47="No",0,IF('Data Entry'!DN47="Partial",2,"")))</f>
        <v/>
      </c>
      <c r="DO47" s="121" t="str">
        <f>IF('Data Entry'!DO47="Yes",1,IF('Data Entry'!DO47="No",0,IF('Data Entry'!DO47="Partial",2,"")))</f>
        <v/>
      </c>
      <c r="DP47" s="121" t="str">
        <f>IF('Data Entry'!DP47="Yes",1,IF('Data Entry'!DP47="No",0,IF('Data Entry'!DP47="Partial",2,"")))</f>
        <v/>
      </c>
      <c r="DQ47" s="121" t="str">
        <f>IF('Data Entry'!DQ47="Yes",1,IF('Data Entry'!DQ47="No",0,IF('Data Entry'!DQ47="Partial",2,"")))</f>
        <v/>
      </c>
      <c r="DR47" s="121" t="str">
        <f>IF('Data Entry'!DR47="Yes",1,IF('Data Entry'!DR47="No",0,IF('Data Entry'!DR47="Partial",2,"")))</f>
        <v/>
      </c>
      <c r="DS47" s="121" t="str">
        <f>IF('Data Entry'!DS47="Yes",1,IF('Data Entry'!DS47="No",0,IF('Data Entry'!DS47="Partial",2,"")))</f>
        <v/>
      </c>
      <c r="DT47" s="121" t="str">
        <f>IF('Data Entry'!DT47="Yes",1,IF('Data Entry'!DT47="No",0,IF('Data Entry'!DT47="Partial",2,"")))</f>
        <v/>
      </c>
    </row>
    <row r="48" spans="1:126" ht="16" customHeight="1">
      <c r="A48" s="120" t="s">
        <v>32</v>
      </c>
      <c r="E48" s="121" t="str">
        <f>IF('Data Entry'!E48="Yes",1,IF('Data Entry'!E48="No",0,IF('Data Entry'!E48="Partial",2,"")))</f>
        <v/>
      </c>
      <c r="F48" s="121" t="str">
        <f>IF('Data Entry'!F48="Yes",1,IF('Data Entry'!F48="No",0,IF('Data Entry'!F48="Partial",2,"")))</f>
        <v/>
      </c>
      <c r="G48" s="121" t="str">
        <f>IF('Data Entry'!G48="Yes",1,IF('Data Entry'!G48="No",0,IF('Data Entry'!G48="Partial",2,"")))</f>
        <v/>
      </c>
      <c r="H48" s="121" t="str">
        <f>IF('Data Entry'!H48="Yes",1,IF('Data Entry'!H48="No",0,IF('Data Entry'!H48="Partial",2,"")))</f>
        <v/>
      </c>
      <c r="I48" s="121" t="str">
        <f>IF('Data Entry'!I48="Yes",1,IF('Data Entry'!I48="No",0,IF('Data Entry'!I48="Partial",2,"")))</f>
        <v/>
      </c>
      <c r="J48" s="121" t="str">
        <f>IF('Data Entry'!J48="Yes",1,IF('Data Entry'!J48="No",0,IF('Data Entry'!J48="Partial",2,"")))</f>
        <v/>
      </c>
      <c r="K48" s="121" t="str">
        <f>IF('Data Entry'!K48="Yes",1,IF('Data Entry'!K48="No",0,IF('Data Entry'!K48="Partial",2,"")))</f>
        <v/>
      </c>
      <c r="L48" s="121" t="str">
        <f>IF('Data Entry'!L48="Yes",1,IF('Data Entry'!L48="No",0,IF('Data Entry'!L48="Partial",2,"")))</f>
        <v/>
      </c>
      <c r="M48" s="121" t="str">
        <f>IF('Data Entry'!M48="Yes",1,IF('Data Entry'!M48="No",0,IF('Data Entry'!M48="Partial",2,"")))</f>
        <v/>
      </c>
      <c r="N48" s="121" t="str">
        <f>IF('Data Entry'!N48="Yes",1,IF('Data Entry'!N48="No",0,IF('Data Entry'!N48="Partial",2,"")))</f>
        <v/>
      </c>
      <c r="O48" s="121" t="str">
        <f>IF('Data Entry'!O48="Yes",1,IF('Data Entry'!O48="No",0,IF('Data Entry'!O48="Partial",2,"")))</f>
        <v/>
      </c>
      <c r="P48" s="121" t="str">
        <f>IF('Data Entry'!P48="Yes",1,IF('Data Entry'!P48="No",0,IF('Data Entry'!P48="Partial",2,"")))</f>
        <v/>
      </c>
      <c r="Q48" s="121" t="str">
        <f>IF('Data Entry'!Q48="Yes",1,IF('Data Entry'!Q48="No",0,IF('Data Entry'!Q48="Partial",2,"")))</f>
        <v/>
      </c>
      <c r="R48" s="121" t="str">
        <f>IF('Data Entry'!R48="Yes",1,IF('Data Entry'!R48="No",0,IF('Data Entry'!R48="Partial",2,"")))</f>
        <v/>
      </c>
      <c r="S48" s="121" t="str">
        <f>IF('Data Entry'!S48="Yes",1,IF('Data Entry'!S48="No",0,IF('Data Entry'!S48="Partial",2,"")))</f>
        <v/>
      </c>
      <c r="T48" s="121" t="str">
        <f>IF('Data Entry'!T48="Yes",1,IF('Data Entry'!T48="No",0,IF('Data Entry'!T48="Partial",2,"")))</f>
        <v/>
      </c>
      <c r="U48" s="121" t="str">
        <f>IF('Data Entry'!U48="Yes",1,IF('Data Entry'!U48="No",0,IF('Data Entry'!U48="Partial",2,"")))</f>
        <v/>
      </c>
      <c r="V48" s="121" t="str">
        <f>IF('Data Entry'!V48="Yes",1,IF('Data Entry'!V48="No",0,IF('Data Entry'!V48="Partial",2,"")))</f>
        <v/>
      </c>
      <c r="W48" s="121" t="str">
        <f>IF('Data Entry'!W48="Yes",1,IF('Data Entry'!W48="No",0,IF('Data Entry'!W48="Partial",2,"")))</f>
        <v/>
      </c>
      <c r="X48" s="121" t="str">
        <f>IF('Data Entry'!X48="Yes",1,IF('Data Entry'!X48="No",0,IF('Data Entry'!X48="Partial",2,"")))</f>
        <v/>
      </c>
      <c r="Y48" s="121" t="str">
        <f>IF('Data Entry'!Y48="Yes",1,IF('Data Entry'!Y48="No",0,IF('Data Entry'!Y48="Partial",2,"")))</f>
        <v/>
      </c>
      <c r="Z48" s="121" t="str">
        <f>IF('Data Entry'!Z48="Yes",1,IF('Data Entry'!Z48="No",0,IF('Data Entry'!Z48="Partial",2,"")))</f>
        <v/>
      </c>
      <c r="AA48" s="121" t="str">
        <f>IF('Data Entry'!AA48="Yes",1,IF('Data Entry'!AA48="No",0,IF('Data Entry'!AA48="Partial",2,"")))</f>
        <v/>
      </c>
      <c r="AB48" s="121" t="str">
        <f>IF('Data Entry'!AB48="Yes",1,IF('Data Entry'!AB48="No",0,IF('Data Entry'!AB48="Partial",2,"")))</f>
        <v/>
      </c>
      <c r="AC48" s="121" t="str">
        <f>IF('Data Entry'!AC48="Yes",1,IF('Data Entry'!AC48="No",0,IF('Data Entry'!AC48="Partial",2,"")))</f>
        <v/>
      </c>
      <c r="AD48" s="121" t="str">
        <f>IF('Data Entry'!AD48="Yes",1,IF('Data Entry'!AD48="No",0,IF('Data Entry'!AD48="Partial",2,"")))</f>
        <v/>
      </c>
      <c r="AE48" s="121" t="str">
        <f>IF('Data Entry'!AE48="Yes",1,IF('Data Entry'!AE48="No",0,IF('Data Entry'!AE48="Partial",2,"")))</f>
        <v/>
      </c>
      <c r="AF48" s="121" t="str">
        <f>IF('Data Entry'!AF48="Yes",1,IF('Data Entry'!AF48="No",0,IF('Data Entry'!AF48="Partial",2,"")))</f>
        <v/>
      </c>
      <c r="AG48" s="121" t="str">
        <f>IF('Data Entry'!AG48="Yes",1,IF('Data Entry'!AG48="No",0,IF('Data Entry'!AG48="Partial",2,"")))</f>
        <v/>
      </c>
      <c r="AH48" s="121" t="str">
        <f>IF('Data Entry'!AH48="Yes",1,IF('Data Entry'!AH48="No",0,IF('Data Entry'!AH48="Partial",2,"")))</f>
        <v/>
      </c>
      <c r="AI48" s="121" t="str">
        <f>IF('Data Entry'!AI48="Yes",1,IF('Data Entry'!AI48="No",0,IF('Data Entry'!AI48="Partial",2,"")))</f>
        <v/>
      </c>
      <c r="AJ48" s="121" t="str">
        <f>IF('Data Entry'!AJ48="Yes",1,IF('Data Entry'!AJ48="No",0,IF('Data Entry'!AJ48="Partial",2,"")))</f>
        <v/>
      </c>
      <c r="AK48" s="121" t="str">
        <f>IF('Data Entry'!AK48="Yes",1,IF('Data Entry'!AK48="No",0,IF('Data Entry'!AK48="Partial",2,"")))</f>
        <v/>
      </c>
      <c r="AL48" s="121" t="str">
        <f>IF('Data Entry'!AL48="Yes",1,IF('Data Entry'!AL48="No",0,IF('Data Entry'!AL48="Partial",2,"")))</f>
        <v/>
      </c>
      <c r="AM48" s="121" t="str">
        <f>IF('Data Entry'!AM48="Yes",1,IF('Data Entry'!AM48="No",0,IF('Data Entry'!AM48="Partial",2,"")))</f>
        <v/>
      </c>
      <c r="AN48" s="121" t="str">
        <f>IF('Data Entry'!AN48="Yes",1,IF('Data Entry'!AN48="No",0,IF('Data Entry'!AN48="Partial",2,"")))</f>
        <v/>
      </c>
      <c r="AO48" s="121" t="str">
        <f>IF('Data Entry'!AO48="Yes",1,IF('Data Entry'!AO48="No",0,IF('Data Entry'!AO48="Partial",2,"")))</f>
        <v/>
      </c>
      <c r="AP48" s="121" t="str">
        <f>IF('Data Entry'!AP48="Yes",1,IF('Data Entry'!AP48="No",0,IF('Data Entry'!AP48="Partial",2,"")))</f>
        <v/>
      </c>
      <c r="AQ48" s="121" t="str">
        <f>IF('Data Entry'!AQ48="Yes",1,IF('Data Entry'!AQ48="No",0,IF('Data Entry'!AQ48="Partial",2,"")))</f>
        <v/>
      </c>
      <c r="AR48" s="121" t="str">
        <f>IF('Data Entry'!AR48="Yes",1,IF('Data Entry'!AR48="No",0,IF('Data Entry'!AR48="Partial",2,"")))</f>
        <v/>
      </c>
      <c r="AS48" s="121" t="str">
        <f>IF('Data Entry'!AS48="Yes",1,IF('Data Entry'!AS48="No",0,IF('Data Entry'!AS48="Partial",2,"")))</f>
        <v/>
      </c>
      <c r="AT48" s="121" t="str">
        <f>IF('Data Entry'!AT48="Yes",1,IF('Data Entry'!AT48="No",0,IF('Data Entry'!AT48="Partial",2,"")))</f>
        <v/>
      </c>
      <c r="AU48" s="121" t="str">
        <f>IF('Data Entry'!AU48="Yes",1,IF('Data Entry'!AU48="No",0,IF('Data Entry'!AU48="Partial",2,"")))</f>
        <v/>
      </c>
      <c r="AV48" s="121" t="str">
        <f>IF('Data Entry'!AV48="Yes",1,IF('Data Entry'!AV48="No",0,IF('Data Entry'!AV48="Partial",2,"")))</f>
        <v/>
      </c>
      <c r="AW48" s="121" t="str">
        <f>IF('Data Entry'!AW48="Yes",1,IF('Data Entry'!AW48="No",0,IF('Data Entry'!AW48="Partial",2,"")))</f>
        <v/>
      </c>
      <c r="AX48" s="121" t="str">
        <f>IF('Data Entry'!AX48="Yes",1,IF('Data Entry'!AX48="No",0,IF('Data Entry'!AX48="Partial",2,"")))</f>
        <v/>
      </c>
      <c r="AY48" s="121" t="str">
        <f>IF('Data Entry'!AY48="Yes",1,IF('Data Entry'!AY48="No",0,IF('Data Entry'!AY48="Partial",2,"")))</f>
        <v/>
      </c>
      <c r="AZ48" s="121" t="str">
        <f>IF('Data Entry'!AZ48="Yes",1,IF('Data Entry'!AZ48="No",0,IF('Data Entry'!AZ48="Partial",2,"")))</f>
        <v/>
      </c>
      <c r="BA48" s="121" t="str">
        <f>IF('Data Entry'!BA48="Yes",1,IF('Data Entry'!BA48="No",0,IF('Data Entry'!BA48="Partial",2,"")))</f>
        <v/>
      </c>
      <c r="BB48" s="121" t="str">
        <f>IF('Data Entry'!BB48="Yes",1,IF('Data Entry'!BB48="No",0,IF('Data Entry'!BB48="Partial",2,"")))</f>
        <v/>
      </c>
      <c r="BC48" s="121" t="str">
        <f>IF('Data Entry'!BC48="Yes",1,IF('Data Entry'!BC48="No",0,IF('Data Entry'!BC48="Partial",2,"")))</f>
        <v/>
      </c>
      <c r="BD48" s="121" t="str">
        <f>IF('Data Entry'!BD48="Yes",1,IF('Data Entry'!BD48="No",0,IF('Data Entry'!BD48="Partial",2,"")))</f>
        <v/>
      </c>
      <c r="BE48" s="121" t="str">
        <f>IF('Data Entry'!BE48="Yes",1,IF('Data Entry'!BE48="No",0,IF('Data Entry'!BE48="Partial",2,"")))</f>
        <v/>
      </c>
      <c r="BF48" s="121" t="str">
        <f>IF('Data Entry'!BF48="Yes",1,IF('Data Entry'!BF48="No",0,IF('Data Entry'!BF48="Partial",2,"")))</f>
        <v/>
      </c>
      <c r="BG48" s="121" t="str">
        <f>IF('Data Entry'!BG48="Yes",1,IF('Data Entry'!BG48="No",0,IF('Data Entry'!BG48="Partial",2,"")))</f>
        <v/>
      </c>
      <c r="BH48" s="121" t="str">
        <f>IF('Data Entry'!BH48="Yes",1,IF('Data Entry'!BH48="No",0,IF('Data Entry'!BH48="Partial",2,"")))</f>
        <v/>
      </c>
      <c r="BI48" s="121" t="str">
        <f>IF('Data Entry'!BI48="Yes",1,IF('Data Entry'!BI48="No",0,IF('Data Entry'!BI48="Partial",2,"")))</f>
        <v/>
      </c>
      <c r="BJ48" s="121" t="str">
        <f>IF('Data Entry'!BJ48="Yes",1,IF('Data Entry'!BJ48="No",0,IF('Data Entry'!BJ48="Partial",2,"")))</f>
        <v/>
      </c>
      <c r="BK48" s="121" t="str">
        <f>IF('Data Entry'!BK48="Yes",1,IF('Data Entry'!BK48="No",0,IF('Data Entry'!BK48="Partial",2,"")))</f>
        <v/>
      </c>
      <c r="BL48" s="121" t="str">
        <f>IF('Data Entry'!BL48="Yes",1,IF('Data Entry'!BL48="No",0,IF('Data Entry'!BL48="Partial",2,"")))</f>
        <v/>
      </c>
      <c r="BM48" s="121" t="str">
        <f>IF('Data Entry'!BM48="Yes",1,IF('Data Entry'!BM48="No",0,IF('Data Entry'!BM48="Partial",2,"")))</f>
        <v/>
      </c>
      <c r="BN48" s="121" t="str">
        <f>IF('Data Entry'!BN48="Yes",1,IF('Data Entry'!BN48="No",0,IF('Data Entry'!BN48="Partial",2,"")))</f>
        <v/>
      </c>
      <c r="BO48" s="121" t="str">
        <f>IF('Data Entry'!BO48="Yes",1,IF('Data Entry'!BO48="No",0,IF('Data Entry'!BO48="Partial",2,"")))</f>
        <v/>
      </c>
      <c r="BP48" s="121" t="str">
        <f>IF('Data Entry'!BP48="Yes",1,IF('Data Entry'!BP48="No",0,IF('Data Entry'!BP48="Partial",2,"")))</f>
        <v/>
      </c>
      <c r="BQ48" s="121" t="str">
        <f>IF('Data Entry'!BQ48="Yes",1,IF('Data Entry'!BQ48="No",0,IF('Data Entry'!BQ48="Partial",2,"")))</f>
        <v/>
      </c>
      <c r="BR48" s="121" t="str">
        <f>IF('Data Entry'!BR48="Yes",1,IF('Data Entry'!BR48="No",0,IF('Data Entry'!BR48="Partial",2,"")))</f>
        <v/>
      </c>
      <c r="BS48" s="121" t="str">
        <f>IF('Data Entry'!BS48="Yes",1,IF('Data Entry'!BS48="No",0,IF('Data Entry'!BS48="Partial",2,"")))</f>
        <v/>
      </c>
      <c r="BT48" s="121" t="str">
        <f>IF('Data Entry'!BT48="Yes",1,IF('Data Entry'!BT48="No",0,IF('Data Entry'!BT48="Partial",2,"")))</f>
        <v/>
      </c>
      <c r="BU48" s="121" t="str">
        <f>IF('Data Entry'!BU48="Yes",1,IF('Data Entry'!BU48="No",0,IF('Data Entry'!BU48="Partial",2,"")))</f>
        <v/>
      </c>
      <c r="BV48" s="121" t="str">
        <f>IF('Data Entry'!BV48="Yes",1,IF('Data Entry'!BV48="No",0,IF('Data Entry'!BV48="Partial",2,"")))</f>
        <v/>
      </c>
      <c r="BW48" s="121" t="str">
        <f>IF('Data Entry'!BW48="Yes",1,IF('Data Entry'!BW48="No",0,IF('Data Entry'!BW48="Partial",2,"")))</f>
        <v/>
      </c>
      <c r="BX48" s="121" t="str">
        <f>IF('Data Entry'!BX48="Yes",1,IF('Data Entry'!BX48="No",0,IF('Data Entry'!BX48="Partial",2,"")))</f>
        <v/>
      </c>
      <c r="BY48" s="121" t="str">
        <f>IF('Data Entry'!BY48="Yes",1,IF('Data Entry'!BY48="No",0,IF('Data Entry'!BY48="Partial",2,"")))</f>
        <v/>
      </c>
      <c r="BZ48" s="121" t="str">
        <f>IF('Data Entry'!BZ48="Yes",1,IF('Data Entry'!BZ48="No",0,IF('Data Entry'!BZ48="Partial",2,"")))</f>
        <v/>
      </c>
      <c r="CA48" s="121" t="str">
        <f>IF('Data Entry'!CA48="Yes",1,IF('Data Entry'!CA48="No",0,IF('Data Entry'!CA48="Partial",2,"")))</f>
        <v/>
      </c>
      <c r="CB48" s="121" t="str">
        <f>IF('Data Entry'!CB48="Yes",1,IF('Data Entry'!CB48="No",0,IF('Data Entry'!CB48="Partial",2,"")))</f>
        <v/>
      </c>
      <c r="CC48" s="121" t="str">
        <f>IF('Data Entry'!CC48="Yes",1,IF('Data Entry'!CC48="No",0,IF('Data Entry'!CC48="Partial",2,"")))</f>
        <v/>
      </c>
      <c r="CD48" s="121" t="str">
        <f>IF('Data Entry'!CD48="Yes",1,IF('Data Entry'!CD48="No",0,IF('Data Entry'!CD48="Partial",2,"")))</f>
        <v/>
      </c>
      <c r="CE48" s="121" t="str">
        <f>IF('Data Entry'!CE48="Yes",1,IF('Data Entry'!CE48="No",0,IF('Data Entry'!CE48="Partial",2,"")))</f>
        <v/>
      </c>
      <c r="CF48" s="121" t="str">
        <f>IF('Data Entry'!CF48="Yes",1,IF('Data Entry'!CF48="No",0,IF('Data Entry'!CF48="Partial",2,"")))</f>
        <v/>
      </c>
      <c r="CG48" s="121" t="str">
        <f>IF('Data Entry'!CG48="Yes",1,IF('Data Entry'!CG48="No",0,IF('Data Entry'!CG48="Partial",2,"")))</f>
        <v/>
      </c>
      <c r="CH48" s="121" t="str">
        <f>IF('Data Entry'!CH48="Yes",1,IF('Data Entry'!CH48="No",0,IF('Data Entry'!CH48="Partial",2,"")))</f>
        <v/>
      </c>
      <c r="CI48" s="121" t="str">
        <f>IF('Data Entry'!CI48="Yes",1,IF('Data Entry'!CI48="No",0,IF('Data Entry'!CI48="Partial",2,"")))</f>
        <v/>
      </c>
      <c r="CJ48" s="121" t="str">
        <f>IF('Data Entry'!CJ48="Yes",1,IF('Data Entry'!CJ48="No",0,IF('Data Entry'!CJ48="Partial",2,"")))</f>
        <v/>
      </c>
      <c r="CK48" s="121" t="str">
        <f>IF('Data Entry'!CK48="Yes",1,IF('Data Entry'!CK48="No",0,IF('Data Entry'!CK48="Partial",2,"")))</f>
        <v/>
      </c>
      <c r="CL48" s="121" t="str">
        <f>IF('Data Entry'!CL48="Yes",1,IF('Data Entry'!CL48="No",0,IF('Data Entry'!CL48="Partial",2,"")))</f>
        <v/>
      </c>
      <c r="CM48" s="121" t="str">
        <f>IF('Data Entry'!CM48="Yes",1,IF('Data Entry'!CM48="No",0,IF('Data Entry'!CM48="Partial",2,"")))</f>
        <v/>
      </c>
      <c r="CN48" s="121" t="str">
        <f>IF('Data Entry'!CN48="Yes",1,IF('Data Entry'!CN48="No",0,IF('Data Entry'!CN48="Partial",2,"")))</f>
        <v/>
      </c>
      <c r="CO48" s="121" t="str">
        <f>IF('Data Entry'!CO48="Yes",1,IF('Data Entry'!CO48="No",0,IF('Data Entry'!CO48="Partial",2,"")))</f>
        <v/>
      </c>
      <c r="CP48" s="121" t="str">
        <f>IF('Data Entry'!CP48="Yes",1,IF('Data Entry'!CP48="No",0,IF('Data Entry'!CP48="Partial",2,"")))</f>
        <v/>
      </c>
      <c r="CQ48" s="121" t="str">
        <f>IF('Data Entry'!CQ48="Yes",1,IF('Data Entry'!CQ48="No",0,IF('Data Entry'!CQ48="Partial",2,"")))</f>
        <v/>
      </c>
      <c r="CR48" s="121" t="str">
        <f>IF('Data Entry'!CR48="Yes",1,IF('Data Entry'!CR48="No",0,IF('Data Entry'!CR48="Partial",2,"")))</f>
        <v/>
      </c>
      <c r="CS48" s="121" t="str">
        <f>IF('Data Entry'!CS48="Yes",1,IF('Data Entry'!CS48="No",0,IF('Data Entry'!CS48="Partial",2,"")))</f>
        <v/>
      </c>
      <c r="CT48" s="121" t="str">
        <f>IF('Data Entry'!CT48="Yes",1,IF('Data Entry'!CT48="No",0,IF('Data Entry'!CT48="Partial",2,"")))</f>
        <v/>
      </c>
      <c r="CU48" s="121" t="str">
        <f>IF('Data Entry'!CU48="Yes",1,IF('Data Entry'!CU48="No",0,IF('Data Entry'!CU48="Partial",2,"")))</f>
        <v/>
      </c>
      <c r="CV48" s="121" t="str">
        <f>IF('Data Entry'!CV48="Yes",1,IF('Data Entry'!CV48="No",0,IF('Data Entry'!CV48="Partial",2,"")))</f>
        <v/>
      </c>
      <c r="CW48" s="121" t="str">
        <f>IF('Data Entry'!CW48="Yes",1,IF('Data Entry'!CW48="No",0,IF('Data Entry'!CW48="Partial",2,"")))</f>
        <v/>
      </c>
      <c r="CX48" s="121" t="str">
        <f>IF('Data Entry'!CX48="Yes",1,IF('Data Entry'!CX48="No",0,IF('Data Entry'!CX48="Partial",2,"")))</f>
        <v/>
      </c>
      <c r="CY48" s="121" t="str">
        <f>IF('Data Entry'!CY48="Yes",1,IF('Data Entry'!CY48="No",0,IF('Data Entry'!CY48="Partial",2,"")))</f>
        <v/>
      </c>
      <c r="CZ48" s="121" t="str">
        <f>IF('Data Entry'!CZ48="Yes",1,IF('Data Entry'!CZ48="No",0,IF('Data Entry'!CZ48="Partial",2,"")))</f>
        <v/>
      </c>
      <c r="DA48" s="121" t="str">
        <f>IF('Data Entry'!DA48="Yes",1,IF('Data Entry'!DA48="No",0,IF('Data Entry'!DA48="Partial",2,"")))</f>
        <v/>
      </c>
      <c r="DB48" s="121" t="str">
        <f>IF('Data Entry'!DB48="Yes",1,IF('Data Entry'!DB48="No",0,IF('Data Entry'!DB48="Partial",2,"")))</f>
        <v/>
      </c>
      <c r="DC48" s="121" t="str">
        <f>IF('Data Entry'!DC48="Yes",1,IF('Data Entry'!DC48="No",0,IF('Data Entry'!DC48="Partial",2,"")))</f>
        <v/>
      </c>
      <c r="DD48" s="121" t="str">
        <f>IF('Data Entry'!DD48="Yes",1,IF('Data Entry'!DD48="No",0,IF('Data Entry'!DD48="Partial",2,"")))</f>
        <v/>
      </c>
      <c r="DE48" s="121" t="str">
        <f>IF('Data Entry'!DE48="Yes",1,IF('Data Entry'!DE48="No",0,IF('Data Entry'!DE48="Partial",2,"")))</f>
        <v/>
      </c>
      <c r="DF48" s="121" t="str">
        <f>IF('Data Entry'!DF48="Yes",1,IF('Data Entry'!DF48="No",0,IF('Data Entry'!DF48="Partial",2,"")))</f>
        <v/>
      </c>
      <c r="DG48" s="121" t="str">
        <f>IF('Data Entry'!DG48="Yes",1,IF('Data Entry'!DG48="No",0,IF('Data Entry'!DG48="Partial",2,"")))</f>
        <v/>
      </c>
      <c r="DH48" s="121" t="str">
        <f>IF('Data Entry'!DH48="Yes",1,IF('Data Entry'!DH48="No",0,IF('Data Entry'!DH48="Partial",2,"")))</f>
        <v/>
      </c>
      <c r="DI48" s="121" t="str">
        <f>IF('Data Entry'!DI48="Yes",1,IF('Data Entry'!DI48="No",0,IF('Data Entry'!DI48="Partial",2,"")))</f>
        <v/>
      </c>
      <c r="DJ48" s="121" t="str">
        <f>IF('Data Entry'!DJ48="Yes",1,IF('Data Entry'!DJ48="No",0,IF('Data Entry'!DJ48="Partial",2,"")))</f>
        <v/>
      </c>
      <c r="DK48" s="121" t="str">
        <f>IF('Data Entry'!DK48="Yes",1,IF('Data Entry'!DK48="No",0,IF('Data Entry'!DK48="Partial",2,"")))</f>
        <v/>
      </c>
      <c r="DL48" s="121" t="str">
        <f>IF('Data Entry'!DL48="Yes",1,IF('Data Entry'!DL48="No",0,IF('Data Entry'!DL48="Partial",2,"")))</f>
        <v/>
      </c>
      <c r="DM48" s="121" t="str">
        <f>IF('Data Entry'!DM48="Yes",1,IF('Data Entry'!DM48="No",0,IF('Data Entry'!DM48="Partial",2,"")))</f>
        <v/>
      </c>
      <c r="DN48" s="121" t="str">
        <f>IF('Data Entry'!DN48="Yes",1,IF('Data Entry'!DN48="No",0,IF('Data Entry'!DN48="Partial",2,"")))</f>
        <v/>
      </c>
      <c r="DO48" s="121" t="str">
        <f>IF('Data Entry'!DO48="Yes",1,IF('Data Entry'!DO48="No",0,IF('Data Entry'!DO48="Partial",2,"")))</f>
        <v/>
      </c>
      <c r="DP48" s="121" t="str">
        <f>IF('Data Entry'!DP48="Yes",1,IF('Data Entry'!DP48="No",0,IF('Data Entry'!DP48="Partial",2,"")))</f>
        <v/>
      </c>
      <c r="DQ48" s="121" t="str">
        <f>IF('Data Entry'!DQ48="Yes",1,IF('Data Entry'!DQ48="No",0,IF('Data Entry'!DQ48="Partial",2,"")))</f>
        <v/>
      </c>
      <c r="DR48" s="121" t="str">
        <f>IF('Data Entry'!DR48="Yes",1,IF('Data Entry'!DR48="No",0,IF('Data Entry'!DR48="Partial",2,"")))</f>
        <v/>
      </c>
      <c r="DS48" s="121" t="str">
        <f>IF('Data Entry'!DS48="Yes",1,IF('Data Entry'!DS48="No",0,IF('Data Entry'!DS48="Partial",2,"")))</f>
        <v/>
      </c>
      <c r="DT48" s="121" t="str">
        <f>IF('Data Entry'!DT48="Yes",1,IF('Data Entry'!DT48="No",0,IF('Data Entry'!DT48="Partial",2,"")))</f>
        <v/>
      </c>
    </row>
    <row r="49" spans="1:124" ht="16" customHeight="1">
      <c r="A49" s="120" t="s">
        <v>33</v>
      </c>
      <c r="E49" s="121" t="str">
        <f>IF('Data Entry'!E49="Yes",1,IF('Data Entry'!E49="No",0,IF('Data Entry'!E49="Partial",2,"")))</f>
        <v/>
      </c>
      <c r="F49" s="121" t="str">
        <f>IF('Data Entry'!F49="Yes",1,IF('Data Entry'!F49="No",0,IF('Data Entry'!F49="Partial",2,"")))</f>
        <v/>
      </c>
      <c r="G49" s="121" t="str">
        <f>IF('Data Entry'!G49="Yes",1,IF('Data Entry'!G49="No",0,IF('Data Entry'!G49="Partial",2,"")))</f>
        <v/>
      </c>
      <c r="H49" s="121" t="str">
        <f>IF('Data Entry'!H49="Yes",1,IF('Data Entry'!H49="No",0,IF('Data Entry'!H49="Partial",2,"")))</f>
        <v/>
      </c>
      <c r="I49" s="121" t="str">
        <f>IF('Data Entry'!I49="Yes",1,IF('Data Entry'!I49="No",0,IF('Data Entry'!I49="Partial",2,"")))</f>
        <v/>
      </c>
      <c r="J49" s="121" t="str">
        <f>IF('Data Entry'!J49="Yes",1,IF('Data Entry'!J49="No",0,IF('Data Entry'!J49="Partial",2,"")))</f>
        <v/>
      </c>
      <c r="K49" s="121" t="str">
        <f>IF('Data Entry'!K49="Yes",1,IF('Data Entry'!K49="No",0,IF('Data Entry'!K49="Partial",2,"")))</f>
        <v/>
      </c>
      <c r="L49" s="121" t="str">
        <f>IF('Data Entry'!L49="Yes",1,IF('Data Entry'!L49="No",0,IF('Data Entry'!L49="Partial",2,"")))</f>
        <v/>
      </c>
      <c r="M49" s="121" t="str">
        <f>IF('Data Entry'!M49="Yes",1,IF('Data Entry'!M49="No",0,IF('Data Entry'!M49="Partial",2,"")))</f>
        <v/>
      </c>
      <c r="N49" s="121" t="str">
        <f>IF('Data Entry'!N49="Yes",1,IF('Data Entry'!N49="No",0,IF('Data Entry'!N49="Partial",2,"")))</f>
        <v/>
      </c>
      <c r="O49" s="121" t="str">
        <f>IF('Data Entry'!O49="Yes",1,IF('Data Entry'!O49="No",0,IF('Data Entry'!O49="Partial",2,"")))</f>
        <v/>
      </c>
      <c r="P49" s="121" t="str">
        <f>IF('Data Entry'!P49="Yes",1,IF('Data Entry'!P49="No",0,IF('Data Entry'!P49="Partial",2,"")))</f>
        <v/>
      </c>
      <c r="Q49" s="121" t="str">
        <f>IF('Data Entry'!Q49="Yes",1,IF('Data Entry'!Q49="No",0,IF('Data Entry'!Q49="Partial",2,"")))</f>
        <v/>
      </c>
      <c r="R49" s="121" t="str">
        <f>IF('Data Entry'!R49="Yes",1,IF('Data Entry'!R49="No",0,IF('Data Entry'!R49="Partial",2,"")))</f>
        <v/>
      </c>
      <c r="S49" s="121" t="str">
        <f>IF('Data Entry'!S49="Yes",1,IF('Data Entry'!S49="No",0,IF('Data Entry'!S49="Partial",2,"")))</f>
        <v/>
      </c>
      <c r="T49" s="121" t="str">
        <f>IF('Data Entry'!T49="Yes",1,IF('Data Entry'!T49="No",0,IF('Data Entry'!T49="Partial",2,"")))</f>
        <v/>
      </c>
      <c r="U49" s="121" t="str">
        <f>IF('Data Entry'!U49="Yes",1,IF('Data Entry'!U49="No",0,IF('Data Entry'!U49="Partial",2,"")))</f>
        <v/>
      </c>
      <c r="V49" s="121" t="str">
        <f>IF('Data Entry'!V49="Yes",1,IF('Data Entry'!V49="No",0,IF('Data Entry'!V49="Partial",2,"")))</f>
        <v/>
      </c>
      <c r="W49" s="121" t="str">
        <f>IF('Data Entry'!W49="Yes",1,IF('Data Entry'!W49="No",0,IF('Data Entry'!W49="Partial",2,"")))</f>
        <v/>
      </c>
      <c r="X49" s="121" t="str">
        <f>IF('Data Entry'!X49="Yes",1,IF('Data Entry'!X49="No",0,IF('Data Entry'!X49="Partial",2,"")))</f>
        <v/>
      </c>
      <c r="Y49" s="121" t="str">
        <f>IF('Data Entry'!Y49="Yes",1,IF('Data Entry'!Y49="No",0,IF('Data Entry'!Y49="Partial",2,"")))</f>
        <v/>
      </c>
      <c r="Z49" s="121" t="str">
        <f>IF('Data Entry'!Z49="Yes",1,IF('Data Entry'!Z49="No",0,IF('Data Entry'!Z49="Partial",2,"")))</f>
        <v/>
      </c>
      <c r="AA49" s="121" t="str">
        <f>IF('Data Entry'!AA49="Yes",1,IF('Data Entry'!AA49="No",0,IF('Data Entry'!AA49="Partial",2,"")))</f>
        <v/>
      </c>
      <c r="AB49" s="121" t="str">
        <f>IF('Data Entry'!AB49="Yes",1,IF('Data Entry'!AB49="No",0,IF('Data Entry'!AB49="Partial",2,"")))</f>
        <v/>
      </c>
      <c r="AC49" s="121" t="str">
        <f>IF('Data Entry'!AC49="Yes",1,IF('Data Entry'!AC49="No",0,IF('Data Entry'!AC49="Partial",2,"")))</f>
        <v/>
      </c>
      <c r="AD49" s="121" t="str">
        <f>IF('Data Entry'!AD49="Yes",1,IF('Data Entry'!AD49="No",0,IF('Data Entry'!AD49="Partial",2,"")))</f>
        <v/>
      </c>
      <c r="AE49" s="121" t="str">
        <f>IF('Data Entry'!AE49="Yes",1,IF('Data Entry'!AE49="No",0,IF('Data Entry'!AE49="Partial",2,"")))</f>
        <v/>
      </c>
      <c r="AF49" s="121" t="str">
        <f>IF('Data Entry'!AF49="Yes",1,IF('Data Entry'!AF49="No",0,IF('Data Entry'!AF49="Partial",2,"")))</f>
        <v/>
      </c>
      <c r="AG49" s="121" t="str">
        <f>IF('Data Entry'!AG49="Yes",1,IF('Data Entry'!AG49="No",0,IF('Data Entry'!AG49="Partial",2,"")))</f>
        <v/>
      </c>
      <c r="AH49" s="121" t="str">
        <f>IF('Data Entry'!AH49="Yes",1,IF('Data Entry'!AH49="No",0,IF('Data Entry'!AH49="Partial",2,"")))</f>
        <v/>
      </c>
      <c r="AI49" s="121" t="str">
        <f>IF('Data Entry'!AI49="Yes",1,IF('Data Entry'!AI49="No",0,IF('Data Entry'!AI49="Partial",2,"")))</f>
        <v/>
      </c>
      <c r="AJ49" s="121" t="str">
        <f>IF('Data Entry'!AJ49="Yes",1,IF('Data Entry'!AJ49="No",0,IF('Data Entry'!AJ49="Partial",2,"")))</f>
        <v/>
      </c>
      <c r="AK49" s="121" t="str">
        <f>IF('Data Entry'!AK49="Yes",1,IF('Data Entry'!AK49="No",0,IF('Data Entry'!AK49="Partial",2,"")))</f>
        <v/>
      </c>
      <c r="AL49" s="121" t="str">
        <f>IF('Data Entry'!AL49="Yes",1,IF('Data Entry'!AL49="No",0,IF('Data Entry'!AL49="Partial",2,"")))</f>
        <v/>
      </c>
      <c r="AM49" s="121" t="str">
        <f>IF('Data Entry'!AM49="Yes",1,IF('Data Entry'!AM49="No",0,IF('Data Entry'!AM49="Partial",2,"")))</f>
        <v/>
      </c>
      <c r="AN49" s="121" t="str">
        <f>IF('Data Entry'!AN49="Yes",1,IF('Data Entry'!AN49="No",0,IF('Data Entry'!AN49="Partial",2,"")))</f>
        <v/>
      </c>
      <c r="AO49" s="121" t="str">
        <f>IF('Data Entry'!AO49="Yes",1,IF('Data Entry'!AO49="No",0,IF('Data Entry'!AO49="Partial",2,"")))</f>
        <v/>
      </c>
      <c r="AP49" s="121" t="str">
        <f>IF('Data Entry'!AP49="Yes",1,IF('Data Entry'!AP49="No",0,IF('Data Entry'!AP49="Partial",2,"")))</f>
        <v/>
      </c>
      <c r="AQ49" s="121" t="str">
        <f>IF('Data Entry'!AQ49="Yes",1,IF('Data Entry'!AQ49="No",0,IF('Data Entry'!AQ49="Partial",2,"")))</f>
        <v/>
      </c>
      <c r="AR49" s="121" t="str">
        <f>IF('Data Entry'!AR49="Yes",1,IF('Data Entry'!AR49="No",0,IF('Data Entry'!AR49="Partial",2,"")))</f>
        <v/>
      </c>
      <c r="AS49" s="121" t="str">
        <f>IF('Data Entry'!AS49="Yes",1,IF('Data Entry'!AS49="No",0,IF('Data Entry'!AS49="Partial",2,"")))</f>
        <v/>
      </c>
      <c r="AT49" s="121" t="str">
        <f>IF('Data Entry'!AT49="Yes",1,IF('Data Entry'!AT49="No",0,IF('Data Entry'!AT49="Partial",2,"")))</f>
        <v/>
      </c>
      <c r="AU49" s="121" t="str">
        <f>IF('Data Entry'!AU49="Yes",1,IF('Data Entry'!AU49="No",0,IF('Data Entry'!AU49="Partial",2,"")))</f>
        <v/>
      </c>
      <c r="AV49" s="121" t="str">
        <f>IF('Data Entry'!AV49="Yes",1,IF('Data Entry'!AV49="No",0,IF('Data Entry'!AV49="Partial",2,"")))</f>
        <v/>
      </c>
      <c r="AW49" s="121" t="str">
        <f>IF('Data Entry'!AW49="Yes",1,IF('Data Entry'!AW49="No",0,IF('Data Entry'!AW49="Partial",2,"")))</f>
        <v/>
      </c>
      <c r="AX49" s="121" t="str">
        <f>IF('Data Entry'!AX49="Yes",1,IF('Data Entry'!AX49="No",0,IF('Data Entry'!AX49="Partial",2,"")))</f>
        <v/>
      </c>
      <c r="AY49" s="121" t="str">
        <f>IF('Data Entry'!AY49="Yes",1,IF('Data Entry'!AY49="No",0,IF('Data Entry'!AY49="Partial",2,"")))</f>
        <v/>
      </c>
      <c r="AZ49" s="121" t="str">
        <f>IF('Data Entry'!AZ49="Yes",1,IF('Data Entry'!AZ49="No",0,IF('Data Entry'!AZ49="Partial",2,"")))</f>
        <v/>
      </c>
      <c r="BA49" s="121" t="str">
        <f>IF('Data Entry'!BA49="Yes",1,IF('Data Entry'!BA49="No",0,IF('Data Entry'!BA49="Partial",2,"")))</f>
        <v/>
      </c>
      <c r="BB49" s="121" t="str">
        <f>IF('Data Entry'!BB49="Yes",1,IF('Data Entry'!BB49="No",0,IF('Data Entry'!BB49="Partial",2,"")))</f>
        <v/>
      </c>
      <c r="BC49" s="121" t="str">
        <f>IF('Data Entry'!BC49="Yes",1,IF('Data Entry'!BC49="No",0,IF('Data Entry'!BC49="Partial",2,"")))</f>
        <v/>
      </c>
      <c r="BD49" s="121" t="str">
        <f>IF('Data Entry'!BD49="Yes",1,IF('Data Entry'!BD49="No",0,IF('Data Entry'!BD49="Partial",2,"")))</f>
        <v/>
      </c>
      <c r="BE49" s="121" t="str">
        <f>IF('Data Entry'!BE49="Yes",1,IF('Data Entry'!BE49="No",0,IF('Data Entry'!BE49="Partial",2,"")))</f>
        <v/>
      </c>
      <c r="BF49" s="121" t="str">
        <f>IF('Data Entry'!BF49="Yes",1,IF('Data Entry'!BF49="No",0,IF('Data Entry'!BF49="Partial",2,"")))</f>
        <v/>
      </c>
      <c r="BG49" s="121" t="str">
        <f>IF('Data Entry'!BG49="Yes",1,IF('Data Entry'!BG49="No",0,IF('Data Entry'!BG49="Partial",2,"")))</f>
        <v/>
      </c>
      <c r="BH49" s="121" t="str">
        <f>IF('Data Entry'!BH49="Yes",1,IF('Data Entry'!BH49="No",0,IF('Data Entry'!BH49="Partial",2,"")))</f>
        <v/>
      </c>
      <c r="BI49" s="121" t="str">
        <f>IF('Data Entry'!BI49="Yes",1,IF('Data Entry'!BI49="No",0,IF('Data Entry'!BI49="Partial",2,"")))</f>
        <v/>
      </c>
      <c r="BJ49" s="121" t="str">
        <f>IF('Data Entry'!BJ49="Yes",1,IF('Data Entry'!BJ49="No",0,IF('Data Entry'!BJ49="Partial",2,"")))</f>
        <v/>
      </c>
      <c r="BK49" s="121" t="str">
        <f>IF('Data Entry'!BK49="Yes",1,IF('Data Entry'!BK49="No",0,IF('Data Entry'!BK49="Partial",2,"")))</f>
        <v/>
      </c>
      <c r="BL49" s="121" t="str">
        <f>IF('Data Entry'!BL49="Yes",1,IF('Data Entry'!BL49="No",0,IF('Data Entry'!BL49="Partial",2,"")))</f>
        <v/>
      </c>
      <c r="BM49" s="121" t="str">
        <f>IF('Data Entry'!BM49="Yes",1,IF('Data Entry'!BM49="No",0,IF('Data Entry'!BM49="Partial",2,"")))</f>
        <v/>
      </c>
      <c r="BN49" s="121" t="str">
        <f>IF('Data Entry'!BN49="Yes",1,IF('Data Entry'!BN49="No",0,IF('Data Entry'!BN49="Partial",2,"")))</f>
        <v/>
      </c>
      <c r="BO49" s="121" t="str">
        <f>IF('Data Entry'!BO49="Yes",1,IF('Data Entry'!BO49="No",0,IF('Data Entry'!BO49="Partial",2,"")))</f>
        <v/>
      </c>
      <c r="BP49" s="121" t="str">
        <f>IF('Data Entry'!BP49="Yes",1,IF('Data Entry'!BP49="No",0,IF('Data Entry'!BP49="Partial",2,"")))</f>
        <v/>
      </c>
      <c r="BQ49" s="121" t="str">
        <f>IF('Data Entry'!BQ49="Yes",1,IF('Data Entry'!BQ49="No",0,IF('Data Entry'!BQ49="Partial",2,"")))</f>
        <v/>
      </c>
      <c r="BR49" s="121" t="str">
        <f>IF('Data Entry'!BR49="Yes",1,IF('Data Entry'!BR49="No",0,IF('Data Entry'!BR49="Partial",2,"")))</f>
        <v/>
      </c>
      <c r="BS49" s="121" t="str">
        <f>IF('Data Entry'!BS49="Yes",1,IF('Data Entry'!BS49="No",0,IF('Data Entry'!BS49="Partial",2,"")))</f>
        <v/>
      </c>
      <c r="BT49" s="121" t="str">
        <f>IF('Data Entry'!BT49="Yes",1,IF('Data Entry'!BT49="No",0,IF('Data Entry'!BT49="Partial",2,"")))</f>
        <v/>
      </c>
      <c r="BU49" s="121" t="str">
        <f>IF('Data Entry'!BU49="Yes",1,IF('Data Entry'!BU49="No",0,IF('Data Entry'!BU49="Partial",2,"")))</f>
        <v/>
      </c>
      <c r="BV49" s="121" t="str">
        <f>IF('Data Entry'!BV49="Yes",1,IF('Data Entry'!BV49="No",0,IF('Data Entry'!BV49="Partial",2,"")))</f>
        <v/>
      </c>
      <c r="BW49" s="121" t="str">
        <f>IF('Data Entry'!BW49="Yes",1,IF('Data Entry'!BW49="No",0,IF('Data Entry'!BW49="Partial",2,"")))</f>
        <v/>
      </c>
      <c r="BX49" s="121" t="str">
        <f>IF('Data Entry'!BX49="Yes",1,IF('Data Entry'!BX49="No",0,IF('Data Entry'!BX49="Partial",2,"")))</f>
        <v/>
      </c>
      <c r="BY49" s="121" t="str">
        <f>IF('Data Entry'!BY49="Yes",1,IF('Data Entry'!BY49="No",0,IF('Data Entry'!BY49="Partial",2,"")))</f>
        <v/>
      </c>
      <c r="BZ49" s="121" t="str">
        <f>IF('Data Entry'!BZ49="Yes",1,IF('Data Entry'!BZ49="No",0,IF('Data Entry'!BZ49="Partial",2,"")))</f>
        <v/>
      </c>
      <c r="CA49" s="121" t="str">
        <f>IF('Data Entry'!CA49="Yes",1,IF('Data Entry'!CA49="No",0,IF('Data Entry'!CA49="Partial",2,"")))</f>
        <v/>
      </c>
      <c r="CB49" s="121" t="str">
        <f>IF('Data Entry'!CB49="Yes",1,IF('Data Entry'!CB49="No",0,IF('Data Entry'!CB49="Partial",2,"")))</f>
        <v/>
      </c>
      <c r="CC49" s="121" t="str">
        <f>IF('Data Entry'!CC49="Yes",1,IF('Data Entry'!CC49="No",0,IF('Data Entry'!CC49="Partial",2,"")))</f>
        <v/>
      </c>
      <c r="CD49" s="121" t="str">
        <f>IF('Data Entry'!CD49="Yes",1,IF('Data Entry'!CD49="No",0,IF('Data Entry'!CD49="Partial",2,"")))</f>
        <v/>
      </c>
      <c r="CE49" s="121" t="str">
        <f>IF('Data Entry'!CE49="Yes",1,IF('Data Entry'!CE49="No",0,IF('Data Entry'!CE49="Partial",2,"")))</f>
        <v/>
      </c>
      <c r="CF49" s="121" t="str">
        <f>IF('Data Entry'!CF49="Yes",1,IF('Data Entry'!CF49="No",0,IF('Data Entry'!CF49="Partial",2,"")))</f>
        <v/>
      </c>
      <c r="CG49" s="121" t="str">
        <f>IF('Data Entry'!CG49="Yes",1,IF('Data Entry'!CG49="No",0,IF('Data Entry'!CG49="Partial",2,"")))</f>
        <v/>
      </c>
      <c r="CH49" s="121" t="str">
        <f>IF('Data Entry'!CH49="Yes",1,IF('Data Entry'!CH49="No",0,IF('Data Entry'!CH49="Partial",2,"")))</f>
        <v/>
      </c>
      <c r="CI49" s="121" t="str">
        <f>IF('Data Entry'!CI49="Yes",1,IF('Data Entry'!CI49="No",0,IF('Data Entry'!CI49="Partial",2,"")))</f>
        <v/>
      </c>
      <c r="CJ49" s="121" t="str">
        <f>IF('Data Entry'!CJ49="Yes",1,IF('Data Entry'!CJ49="No",0,IF('Data Entry'!CJ49="Partial",2,"")))</f>
        <v/>
      </c>
      <c r="CK49" s="121" t="str">
        <f>IF('Data Entry'!CK49="Yes",1,IF('Data Entry'!CK49="No",0,IF('Data Entry'!CK49="Partial",2,"")))</f>
        <v/>
      </c>
      <c r="CL49" s="121" t="str">
        <f>IF('Data Entry'!CL49="Yes",1,IF('Data Entry'!CL49="No",0,IF('Data Entry'!CL49="Partial",2,"")))</f>
        <v/>
      </c>
      <c r="CM49" s="121" t="str">
        <f>IF('Data Entry'!CM49="Yes",1,IF('Data Entry'!CM49="No",0,IF('Data Entry'!CM49="Partial",2,"")))</f>
        <v/>
      </c>
      <c r="CN49" s="121" t="str">
        <f>IF('Data Entry'!CN49="Yes",1,IF('Data Entry'!CN49="No",0,IF('Data Entry'!CN49="Partial",2,"")))</f>
        <v/>
      </c>
      <c r="CO49" s="121" t="str">
        <f>IF('Data Entry'!CO49="Yes",1,IF('Data Entry'!CO49="No",0,IF('Data Entry'!CO49="Partial",2,"")))</f>
        <v/>
      </c>
      <c r="CP49" s="121" t="str">
        <f>IF('Data Entry'!CP49="Yes",1,IF('Data Entry'!CP49="No",0,IF('Data Entry'!CP49="Partial",2,"")))</f>
        <v/>
      </c>
      <c r="CQ49" s="121" t="str">
        <f>IF('Data Entry'!CQ49="Yes",1,IF('Data Entry'!CQ49="No",0,IF('Data Entry'!CQ49="Partial",2,"")))</f>
        <v/>
      </c>
      <c r="CR49" s="121" t="str">
        <f>IF('Data Entry'!CR49="Yes",1,IF('Data Entry'!CR49="No",0,IF('Data Entry'!CR49="Partial",2,"")))</f>
        <v/>
      </c>
      <c r="CS49" s="121" t="str">
        <f>IF('Data Entry'!CS49="Yes",1,IF('Data Entry'!CS49="No",0,IF('Data Entry'!CS49="Partial",2,"")))</f>
        <v/>
      </c>
      <c r="CT49" s="121" t="str">
        <f>IF('Data Entry'!CT49="Yes",1,IF('Data Entry'!CT49="No",0,IF('Data Entry'!CT49="Partial",2,"")))</f>
        <v/>
      </c>
      <c r="CU49" s="121" t="str">
        <f>IF('Data Entry'!CU49="Yes",1,IF('Data Entry'!CU49="No",0,IF('Data Entry'!CU49="Partial",2,"")))</f>
        <v/>
      </c>
      <c r="CV49" s="121" t="str">
        <f>IF('Data Entry'!CV49="Yes",1,IF('Data Entry'!CV49="No",0,IF('Data Entry'!CV49="Partial",2,"")))</f>
        <v/>
      </c>
      <c r="CW49" s="121" t="str">
        <f>IF('Data Entry'!CW49="Yes",1,IF('Data Entry'!CW49="No",0,IF('Data Entry'!CW49="Partial",2,"")))</f>
        <v/>
      </c>
      <c r="CX49" s="121" t="str">
        <f>IF('Data Entry'!CX49="Yes",1,IF('Data Entry'!CX49="No",0,IF('Data Entry'!CX49="Partial",2,"")))</f>
        <v/>
      </c>
      <c r="CY49" s="121" t="str">
        <f>IF('Data Entry'!CY49="Yes",1,IF('Data Entry'!CY49="No",0,IF('Data Entry'!CY49="Partial",2,"")))</f>
        <v/>
      </c>
      <c r="CZ49" s="121" t="str">
        <f>IF('Data Entry'!CZ49="Yes",1,IF('Data Entry'!CZ49="No",0,IF('Data Entry'!CZ49="Partial",2,"")))</f>
        <v/>
      </c>
      <c r="DA49" s="121" t="str">
        <f>IF('Data Entry'!DA49="Yes",1,IF('Data Entry'!DA49="No",0,IF('Data Entry'!DA49="Partial",2,"")))</f>
        <v/>
      </c>
      <c r="DB49" s="121" t="str">
        <f>IF('Data Entry'!DB49="Yes",1,IF('Data Entry'!DB49="No",0,IF('Data Entry'!DB49="Partial",2,"")))</f>
        <v/>
      </c>
      <c r="DC49" s="121" t="str">
        <f>IF('Data Entry'!DC49="Yes",1,IF('Data Entry'!DC49="No",0,IF('Data Entry'!DC49="Partial",2,"")))</f>
        <v/>
      </c>
      <c r="DD49" s="121" t="str">
        <f>IF('Data Entry'!DD49="Yes",1,IF('Data Entry'!DD49="No",0,IF('Data Entry'!DD49="Partial",2,"")))</f>
        <v/>
      </c>
      <c r="DE49" s="121" t="str">
        <f>IF('Data Entry'!DE49="Yes",1,IF('Data Entry'!DE49="No",0,IF('Data Entry'!DE49="Partial",2,"")))</f>
        <v/>
      </c>
      <c r="DF49" s="121" t="str">
        <f>IF('Data Entry'!DF49="Yes",1,IF('Data Entry'!DF49="No",0,IF('Data Entry'!DF49="Partial",2,"")))</f>
        <v/>
      </c>
      <c r="DG49" s="121" t="str">
        <f>IF('Data Entry'!DG49="Yes",1,IF('Data Entry'!DG49="No",0,IF('Data Entry'!DG49="Partial",2,"")))</f>
        <v/>
      </c>
      <c r="DH49" s="121" t="str">
        <f>IF('Data Entry'!DH49="Yes",1,IF('Data Entry'!DH49="No",0,IF('Data Entry'!DH49="Partial",2,"")))</f>
        <v/>
      </c>
      <c r="DI49" s="121" t="str">
        <f>IF('Data Entry'!DI49="Yes",1,IF('Data Entry'!DI49="No",0,IF('Data Entry'!DI49="Partial",2,"")))</f>
        <v/>
      </c>
      <c r="DJ49" s="121" t="str">
        <f>IF('Data Entry'!DJ49="Yes",1,IF('Data Entry'!DJ49="No",0,IF('Data Entry'!DJ49="Partial",2,"")))</f>
        <v/>
      </c>
      <c r="DK49" s="121" t="str">
        <f>IF('Data Entry'!DK49="Yes",1,IF('Data Entry'!DK49="No",0,IF('Data Entry'!DK49="Partial",2,"")))</f>
        <v/>
      </c>
      <c r="DL49" s="121" t="str">
        <f>IF('Data Entry'!DL49="Yes",1,IF('Data Entry'!DL49="No",0,IF('Data Entry'!DL49="Partial",2,"")))</f>
        <v/>
      </c>
      <c r="DM49" s="121" t="str">
        <f>IF('Data Entry'!DM49="Yes",1,IF('Data Entry'!DM49="No",0,IF('Data Entry'!DM49="Partial",2,"")))</f>
        <v/>
      </c>
      <c r="DN49" s="121" t="str">
        <f>IF('Data Entry'!DN49="Yes",1,IF('Data Entry'!DN49="No",0,IF('Data Entry'!DN49="Partial",2,"")))</f>
        <v/>
      </c>
      <c r="DO49" s="121" t="str">
        <f>IF('Data Entry'!DO49="Yes",1,IF('Data Entry'!DO49="No",0,IF('Data Entry'!DO49="Partial",2,"")))</f>
        <v/>
      </c>
      <c r="DP49" s="121" t="str">
        <f>IF('Data Entry'!DP49="Yes",1,IF('Data Entry'!DP49="No",0,IF('Data Entry'!DP49="Partial",2,"")))</f>
        <v/>
      </c>
      <c r="DQ49" s="121" t="str">
        <f>IF('Data Entry'!DQ49="Yes",1,IF('Data Entry'!DQ49="No",0,IF('Data Entry'!DQ49="Partial",2,"")))</f>
        <v/>
      </c>
      <c r="DR49" s="121" t="str">
        <f>IF('Data Entry'!DR49="Yes",1,IF('Data Entry'!DR49="No",0,IF('Data Entry'!DR49="Partial",2,"")))</f>
        <v/>
      </c>
      <c r="DS49" s="121" t="str">
        <f>IF('Data Entry'!DS49="Yes",1,IF('Data Entry'!DS49="No",0,IF('Data Entry'!DS49="Partial",2,"")))</f>
        <v/>
      </c>
      <c r="DT49" s="121" t="str">
        <f>IF('Data Entry'!DT49="Yes",1,IF('Data Entry'!DT49="No",0,IF('Data Entry'!DT49="Partial",2,"")))</f>
        <v/>
      </c>
    </row>
    <row r="50" spans="1:124" ht="16" customHeight="1">
      <c r="A50" s="120" t="s">
        <v>34</v>
      </c>
      <c r="E50" s="121" t="str">
        <f>IF('Data Entry'!E50="Yes",1,IF('Data Entry'!E50="No",0,IF('Data Entry'!E50="Partial",2,"")))</f>
        <v/>
      </c>
      <c r="F50" s="121" t="str">
        <f>IF('Data Entry'!F50="Yes",1,IF('Data Entry'!F50="No",0,IF('Data Entry'!F50="Partial",2,"")))</f>
        <v/>
      </c>
      <c r="G50" s="121" t="str">
        <f>IF('Data Entry'!G50="Yes",1,IF('Data Entry'!G50="No",0,IF('Data Entry'!G50="Partial",2,"")))</f>
        <v/>
      </c>
      <c r="H50" s="121" t="str">
        <f>IF('Data Entry'!H50="Yes",1,IF('Data Entry'!H50="No",0,IF('Data Entry'!H50="Partial",2,"")))</f>
        <v/>
      </c>
      <c r="I50" s="121" t="str">
        <f>IF('Data Entry'!I50="Yes",1,IF('Data Entry'!I50="No",0,IF('Data Entry'!I50="Partial",2,"")))</f>
        <v/>
      </c>
      <c r="J50" s="121" t="str">
        <f>IF('Data Entry'!J50="Yes",1,IF('Data Entry'!J50="No",0,IF('Data Entry'!J50="Partial",2,"")))</f>
        <v/>
      </c>
      <c r="K50" s="121" t="str">
        <f>IF('Data Entry'!K50="Yes",1,IF('Data Entry'!K50="No",0,IF('Data Entry'!K50="Partial",2,"")))</f>
        <v/>
      </c>
      <c r="L50" s="121" t="str">
        <f>IF('Data Entry'!L50="Yes",1,IF('Data Entry'!L50="No",0,IF('Data Entry'!L50="Partial",2,"")))</f>
        <v/>
      </c>
      <c r="M50" s="121" t="str">
        <f>IF('Data Entry'!M50="Yes",1,IF('Data Entry'!M50="No",0,IF('Data Entry'!M50="Partial",2,"")))</f>
        <v/>
      </c>
      <c r="N50" s="121" t="str">
        <f>IF('Data Entry'!N50="Yes",1,IF('Data Entry'!N50="No",0,IF('Data Entry'!N50="Partial",2,"")))</f>
        <v/>
      </c>
      <c r="O50" s="121" t="str">
        <f>IF('Data Entry'!O50="Yes",1,IF('Data Entry'!O50="No",0,IF('Data Entry'!O50="Partial",2,"")))</f>
        <v/>
      </c>
      <c r="P50" s="121" t="str">
        <f>IF('Data Entry'!P50="Yes",1,IF('Data Entry'!P50="No",0,IF('Data Entry'!P50="Partial",2,"")))</f>
        <v/>
      </c>
      <c r="Q50" s="121" t="str">
        <f>IF('Data Entry'!Q50="Yes",1,IF('Data Entry'!Q50="No",0,IF('Data Entry'!Q50="Partial",2,"")))</f>
        <v/>
      </c>
      <c r="R50" s="121" t="str">
        <f>IF('Data Entry'!R50="Yes",1,IF('Data Entry'!R50="No",0,IF('Data Entry'!R50="Partial",2,"")))</f>
        <v/>
      </c>
      <c r="S50" s="121" t="str">
        <f>IF('Data Entry'!S50="Yes",1,IF('Data Entry'!S50="No",0,IF('Data Entry'!S50="Partial",2,"")))</f>
        <v/>
      </c>
      <c r="T50" s="121" t="str">
        <f>IF('Data Entry'!T50="Yes",1,IF('Data Entry'!T50="No",0,IF('Data Entry'!T50="Partial",2,"")))</f>
        <v/>
      </c>
      <c r="U50" s="121" t="str">
        <f>IF('Data Entry'!U50="Yes",1,IF('Data Entry'!U50="No",0,IF('Data Entry'!U50="Partial",2,"")))</f>
        <v/>
      </c>
      <c r="V50" s="121" t="str">
        <f>IF('Data Entry'!V50="Yes",1,IF('Data Entry'!V50="No",0,IF('Data Entry'!V50="Partial",2,"")))</f>
        <v/>
      </c>
      <c r="W50" s="121" t="str">
        <f>IF('Data Entry'!W50="Yes",1,IF('Data Entry'!W50="No",0,IF('Data Entry'!W50="Partial",2,"")))</f>
        <v/>
      </c>
      <c r="X50" s="121" t="str">
        <f>IF('Data Entry'!X50="Yes",1,IF('Data Entry'!X50="No",0,IF('Data Entry'!X50="Partial",2,"")))</f>
        <v/>
      </c>
      <c r="Y50" s="121" t="str">
        <f>IF('Data Entry'!Y50="Yes",1,IF('Data Entry'!Y50="No",0,IF('Data Entry'!Y50="Partial",2,"")))</f>
        <v/>
      </c>
      <c r="Z50" s="121" t="str">
        <f>IF('Data Entry'!Z50="Yes",1,IF('Data Entry'!Z50="No",0,IF('Data Entry'!Z50="Partial",2,"")))</f>
        <v/>
      </c>
      <c r="AA50" s="121" t="str">
        <f>IF('Data Entry'!AA50="Yes",1,IF('Data Entry'!AA50="No",0,IF('Data Entry'!AA50="Partial",2,"")))</f>
        <v/>
      </c>
      <c r="AB50" s="121" t="str">
        <f>IF('Data Entry'!AB50="Yes",1,IF('Data Entry'!AB50="No",0,IF('Data Entry'!AB50="Partial",2,"")))</f>
        <v/>
      </c>
      <c r="AC50" s="121" t="str">
        <f>IF('Data Entry'!AC50="Yes",1,IF('Data Entry'!AC50="No",0,IF('Data Entry'!AC50="Partial",2,"")))</f>
        <v/>
      </c>
      <c r="AD50" s="121" t="str">
        <f>IF('Data Entry'!AD50="Yes",1,IF('Data Entry'!AD50="No",0,IF('Data Entry'!AD50="Partial",2,"")))</f>
        <v/>
      </c>
      <c r="AE50" s="121" t="str">
        <f>IF('Data Entry'!AE50="Yes",1,IF('Data Entry'!AE50="No",0,IF('Data Entry'!AE50="Partial",2,"")))</f>
        <v/>
      </c>
      <c r="AF50" s="121" t="str">
        <f>IF('Data Entry'!AF50="Yes",1,IF('Data Entry'!AF50="No",0,IF('Data Entry'!AF50="Partial",2,"")))</f>
        <v/>
      </c>
      <c r="AG50" s="121" t="str">
        <f>IF('Data Entry'!AG50="Yes",1,IF('Data Entry'!AG50="No",0,IF('Data Entry'!AG50="Partial",2,"")))</f>
        <v/>
      </c>
      <c r="AH50" s="121" t="str">
        <f>IF('Data Entry'!AH50="Yes",1,IF('Data Entry'!AH50="No",0,IF('Data Entry'!AH50="Partial",2,"")))</f>
        <v/>
      </c>
      <c r="AI50" s="121" t="str">
        <f>IF('Data Entry'!AI50="Yes",1,IF('Data Entry'!AI50="No",0,IF('Data Entry'!AI50="Partial",2,"")))</f>
        <v/>
      </c>
      <c r="AJ50" s="121" t="str">
        <f>IF('Data Entry'!AJ50="Yes",1,IF('Data Entry'!AJ50="No",0,IF('Data Entry'!AJ50="Partial",2,"")))</f>
        <v/>
      </c>
      <c r="AK50" s="121" t="str">
        <f>IF('Data Entry'!AK50="Yes",1,IF('Data Entry'!AK50="No",0,IF('Data Entry'!AK50="Partial",2,"")))</f>
        <v/>
      </c>
      <c r="AL50" s="121" t="str">
        <f>IF('Data Entry'!AL50="Yes",1,IF('Data Entry'!AL50="No",0,IF('Data Entry'!AL50="Partial",2,"")))</f>
        <v/>
      </c>
      <c r="AM50" s="121" t="str">
        <f>IF('Data Entry'!AM50="Yes",1,IF('Data Entry'!AM50="No",0,IF('Data Entry'!AM50="Partial",2,"")))</f>
        <v/>
      </c>
      <c r="AN50" s="121" t="str">
        <f>IF('Data Entry'!AN50="Yes",1,IF('Data Entry'!AN50="No",0,IF('Data Entry'!AN50="Partial",2,"")))</f>
        <v/>
      </c>
      <c r="AO50" s="121" t="str">
        <f>IF('Data Entry'!AO50="Yes",1,IF('Data Entry'!AO50="No",0,IF('Data Entry'!AO50="Partial",2,"")))</f>
        <v/>
      </c>
      <c r="AP50" s="121" t="str">
        <f>IF('Data Entry'!AP50="Yes",1,IF('Data Entry'!AP50="No",0,IF('Data Entry'!AP50="Partial",2,"")))</f>
        <v/>
      </c>
      <c r="AQ50" s="121" t="str">
        <f>IF('Data Entry'!AQ50="Yes",1,IF('Data Entry'!AQ50="No",0,IF('Data Entry'!AQ50="Partial",2,"")))</f>
        <v/>
      </c>
      <c r="AR50" s="121" t="str">
        <f>IF('Data Entry'!AR50="Yes",1,IF('Data Entry'!AR50="No",0,IF('Data Entry'!AR50="Partial",2,"")))</f>
        <v/>
      </c>
      <c r="AS50" s="121" t="str">
        <f>IF('Data Entry'!AS50="Yes",1,IF('Data Entry'!AS50="No",0,IF('Data Entry'!AS50="Partial",2,"")))</f>
        <v/>
      </c>
      <c r="AT50" s="121" t="str">
        <f>IF('Data Entry'!AT50="Yes",1,IF('Data Entry'!AT50="No",0,IF('Data Entry'!AT50="Partial",2,"")))</f>
        <v/>
      </c>
      <c r="AU50" s="121" t="str">
        <f>IF('Data Entry'!AU50="Yes",1,IF('Data Entry'!AU50="No",0,IF('Data Entry'!AU50="Partial",2,"")))</f>
        <v/>
      </c>
      <c r="AV50" s="121" t="str">
        <f>IF('Data Entry'!AV50="Yes",1,IF('Data Entry'!AV50="No",0,IF('Data Entry'!AV50="Partial",2,"")))</f>
        <v/>
      </c>
      <c r="AW50" s="121" t="str">
        <f>IF('Data Entry'!AW50="Yes",1,IF('Data Entry'!AW50="No",0,IF('Data Entry'!AW50="Partial",2,"")))</f>
        <v/>
      </c>
      <c r="AX50" s="121" t="str">
        <f>IF('Data Entry'!AX50="Yes",1,IF('Data Entry'!AX50="No",0,IF('Data Entry'!AX50="Partial",2,"")))</f>
        <v/>
      </c>
      <c r="AY50" s="121" t="str">
        <f>IF('Data Entry'!AY50="Yes",1,IF('Data Entry'!AY50="No",0,IF('Data Entry'!AY50="Partial",2,"")))</f>
        <v/>
      </c>
      <c r="AZ50" s="121" t="str">
        <f>IF('Data Entry'!AZ50="Yes",1,IF('Data Entry'!AZ50="No",0,IF('Data Entry'!AZ50="Partial",2,"")))</f>
        <v/>
      </c>
      <c r="BA50" s="121" t="str">
        <f>IF('Data Entry'!BA50="Yes",1,IF('Data Entry'!BA50="No",0,IF('Data Entry'!BA50="Partial",2,"")))</f>
        <v/>
      </c>
      <c r="BB50" s="121" t="str">
        <f>IF('Data Entry'!BB50="Yes",1,IF('Data Entry'!BB50="No",0,IF('Data Entry'!BB50="Partial",2,"")))</f>
        <v/>
      </c>
      <c r="BC50" s="121" t="str">
        <f>IF('Data Entry'!BC50="Yes",1,IF('Data Entry'!BC50="No",0,IF('Data Entry'!BC50="Partial",2,"")))</f>
        <v/>
      </c>
      <c r="BD50" s="121" t="str">
        <f>IF('Data Entry'!BD50="Yes",1,IF('Data Entry'!BD50="No",0,IF('Data Entry'!BD50="Partial",2,"")))</f>
        <v/>
      </c>
      <c r="BE50" s="121" t="str">
        <f>IF('Data Entry'!BE50="Yes",1,IF('Data Entry'!BE50="No",0,IF('Data Entry'!BE50="Partial",2,"")))</f>
        <v/>
      </c>
      <c r="BF50" s="121" t="str">
        <f>IF('Data Entry'!BF50="Yes",1,IF('Data Entry'!BF50="No",0,IF('Data Entry'!BF50="Partial",2,"")))</f>
        <v/>
      </c>
      <c r="BG50" s="121" t="str">
        <f>IF('Data Entry'!BG50="Yes",1,IF('Data Entry'!BG50="No",0,IF('Data Entry'!BG50="Partial",2,"")))</f>
        <v/>
      </c>
      <c r="BH50" s="121" t="str">
        <f>IF('Data Entry'!BH50="Yes",1,IF('Data Entry'!BH50="No",0,IF('Data Entry'!BH50="Partial",2,"")))</f>
        <v/>
      </c>
      <c r="BI50" s="121" t="str">
        <f>IF('Data Entry'!BI50="Yes",1,IF('Data Entry'!BI50="No",0,IF('Data Entry'!BI50="Partial",2,"")))</f>
        <v/>
      </c>
      <c r="BJ50" s="121" t="str">
        <f>IF('Data Entry'!BJ50="Yes",1,IF('Data Entry'!BJ50="No",0,IF('Data Entry'!BJ50="Partial",2,"")))</f>
        <v/>
      </c>
      <c r="BK50" s="121" t="str">
        <f>IF('Data Entry'!BK50="Yes",1,IF('Data Entry'!BK50="No",0,IF('Data Entry'!BK50="Partial",2,"")))</f>
        <v/>
      </c>
      <c r="BL50" s="121" t="str">
        <f>IF('Data Entry'!BL50="Yes",1,IF('Data Entry'!BL50="No",0,IF('Data Entry'!BL50="Partial",2,"")))</f>
        <v/>
      </c>
      <c r="BM50" s="121" t="str">
        <f>IF('Data Entry'!BM50="Yes",1,IF('Data Entry'!BM50="No",0,IF('Data Entry'!BM50="Partial",2,"")))</f>
        <v/>
      </c>
      <c r="BN50" s="121" t="str">
        <f>IF('Data Entry'!BN50="Yes",1,IF('Data Entry'!BN50="No",0,IF('Data Entry'!BN50="Partial",2,"")))</f>
        <v/>
      </c>
      <c r="BO50" s="121" t="str">
        <f>IF('Data Entry'!BO50="Yes",1,IF('Data Entry'!BO50="No",0,IF('Data Entry'!BO50="Partial",2,"")))</f>
        <v/>
      </c>
      <c r="BP50" s="121" t="str">
        <f>IF('Data Entry'!BP50="Yes",1,IF('Data Entry'!BP50="No",0,IF('Data Entry'!BP50="Partial",2,"")))</f>
        <v/>
      </c>
      <c r="BQ50" s="121" t="str">
        <f>IF('Data Entry'!BQ50="Yes",1,IF('Data Entry'!BQ50="No",0,IF('Data Entry'!BQ50="Partial",2,"")))</f>
        <v/>
      </c>
      <c r="BR50" s="121" t="str">
        <f>IF('Data Entry'!BR50="Yes",1,IF('Data Entry'!BR50="No",0,IF('Data Entry'!BR50="Partial",2,"")))</f>
        <v/>
      </c>
      <c r="BS50" s="121" t="str">
        <f>IF('Data Entry'!BS50="Yes",1,IF('Data Entry'!BS50="No",0,IF('Data Entry'!BS50="Partial",2,"")))</f>
        <v/>
      </c>
      <c r="BT50" s="121" t="str">
        <f>IF('Data Entry'!BT50="Yes",1,IF('Data Entry'!BT50="No",0,IF('Data Entry'!BT50="Partial",2,"")))</f>
        <v/>
      </c>
      <c r="BU50" s="121" t="str">
        <f>IF('Data Entry'!BU50="Yes",1,IF('Data Entry'!BU50="No",0,IF('Data Entry'!BU50="Partial",2,"")))</f>
        <v/>
      </c>
      <c r="BV50" s="121" t="str">
        <f>IF('Data Entry'!BV50="Yes",1,IF('Data Entry'!BV50="No",0,IF('Data Entry'!BV50="Partial",2,"")))</f>
        <v/>
      </c>
      <c r="BW50" s="121" t="str">
        <f>IF('Data Entry'!BW50="Yes",1,IF('Data Entry'!BW50="No",0,IF('Data Entry'!BW50="Partial",2,"")))</f>
        <v/>
      </c>
      <c r="BX50" s="121" t="str">
        <f>IF('Data Entry'!BX50="Yes",1,IF('Data Entry'!BX50="No",0,IF('Data Entry'!BX50="Partial",2,"")))</f>
        <v/>
      </c>
      <c r="BY50" s="121" t="str">
        <f>IF('Data Entry'!BY50="Yes",1,IF('Data Entry'!BY50="No",0,IF('Data Entry'!BY50="Partial",2,"")))</f>
        <v/>
      </c>
      <c r="BZ50" s="121" t="str">
        <f>IF('Data Entry'!BZ50="Yes",1,IF('Data Entry'!BZ50="No",0,IF('Data Entry'!BZ50="Partial",2,"")))</f>
        <v/>
      </c>
      <c r="CA50" s="121" t="str">
        <f>IF('Data Entry'!CA50="Yes",1,IF('Data Entry'!CA50="No",0,IF('Data Entry'!CA50="Partial",2,"")))</f>
        <v/>
      </c>
      <c r="CB50" s="121" t="str">
        <f>IF('Data Entry'!CB50="Yes",1,IF('Data Entry'!CB50="No",0,IF('Data Entry'!CB50="Partial",2,"")))</f>
        <v/>
      </c>
      <c r="CC50" s="121" t="str">
        <f>IF('Data Entry'!CC50="Yes",1,IF('Data Entry'!CC50="No",0,IF('Data Entry'!CC50="Partial",2,"")))</f>
        <v/>
      </c>
      <c r="CD50" s="121" t="str">
        <f>IF('Data Entry'!CD50="Yes",1,IF('Data Entry'!CD50="No",0,IF('Data Entry'!CD50="Partial",2,"")))</f>
        <v/>
      </c>
      <c r="CE50" s="121" t="str">
        <f>IF('Data Entry'!CE50="Yes",1,IF('Data Entry'!CE50="No",0,IF('Data Entry'!CE50="Partial",2,"")))</f>
        <v/>
      </c>
      <c r="CF50" s="121" t="str">
        <f>IF('Data Entry'!CF50="Yes",1,IF('Data Entry'!CF50="No",0,IF('Data Entry'!CF50="Partial",2,"")))</f>
        <v/>
      </c>
      <c r="CG50" s="121" t="str">
        <f>IF('Data Entry'!CG50="Yes",1,IF('Data Entry'!CG50="No",0,IF('Data Entry'!CG50="Partial",2,"")))</f>
        <v/>
      </c>
      <c r="CH50" s="121" t="str">
        <f>IF('Data Entry'!CH50="Yes",1,IF('Data Entry'!CH50="No",0,IF('Data Entry'!CH50="Partial",2,"")))</f>
        <v/>
      </c>
      <c r="CI50" s="121" t="str">
        <f>IF('Data Entry'!CI50="Yes",1,IF('Data Entry'!CI50="No",0,IF('Data Entry'!CI50="Partial",2,"")))</f>
        <v/>
      </c>
      <c r="CJ50" s="121" t="str">
        <f>IF('Data Entry'!CJ50="Yes",1,IF('Data Entry'!CJ50="No",0,IF('Data Entry'!CJ50="Partial",2,"")))</f>
        <v/>
      </c>
      <c r="CK50" s="121" t="str">
        <f>IF('Data Entry'!CK50="Yes",1,IF('Data Entry'!CK50="No",0,IF('Data Entry'!CK50="Partial",2,"")))</f>
        <v/>
      </c>
      <c r="CL50" s="121" t="str">
        <f>IF('Data Entry'!CL50="Yes",1,IF('Data Entry'!CL50="No",0,IF('Data Entry'!CL50="Partial",2,"")))</f>
        <v/>
      </c>
      <c r="CM50" s="121" t="str">
        <f>IF('Data Entry'!CM50="Yes",1,IF('Data Entry'!CM50="No",0,IF('Data Entry'!CM50="Partial",2,"")))</f>
        <v/>
      </c>
      <c r="CN50" s="121" t="str">
        <f>IF('Data Entry'!CN50="Yes",1,IF('Data Entry'!CN50="No",0,IF('Data Entry'!CN50="Partial",2,"")))</f>
        <v/>
      </c>
      <c r="CO50" s="121" t="str">
        <f>IF('Data Entry'!CO50="Yes",1,IF('Data Entry'!CO50="No",0,IF('Data Entry'!CO50="Partial",2,"")))</f>
        <v/>
      </c>
      <c r="CP50" s="121" t="str">
        <f>IF('Data Entry'!CP50="Yes",1,IF('Data Entry'!CP50="No",0,IF('Data Entry'!CP50="Partial",2,"")))</f>
        <v/>
      </c>
      <c r="CQ50" s="121" t="str">
        <f>IF('Data Entry'!CQ50="Yes",1,IF('Data Entry'!CQ50="No",0,IF('Data Entry'!CQ50="Partial",2,"")))</f>
        <v/>
      </c>
      <c r="CR50" s="121" t="str">
        <f>IF('Data Entry'!CR50="Yes",1,IF('Data Entry'!CR50="No",0,IF('Data Entry'!CR50="Partial",2,"")))</f>
        <v/>
      </c>
      <c r="CS50" s="121" t="str">
        <f>IF('Data Entry'!CS50="Yes",1,IF('Data Entry'!CS50="No",0,IF('Data Entry'!CS50="Partial",2,"")))</f>
        <v/>
      </c>
      <c r="CT50" s="121" t="str">
        <f>IF('Data Entry'!CT50="Yes",1,IF('Data Entry'!CT50="No",0,IF('Data Entry'!CT50="Partial",2,"")))</f>
        <v/>
      </c>
      <c r="CU50" s="121" t="str">
        <f>IF('Data Entry'!CU50="Yes",1,IF('Data Entry'!CU50="No",0,IF('Data Entry'!CU50="Partial",2,"")))</f>
        <v/>
      </c>
      <c r="CV50" s="121" t="str">
        <f>IF('Data Entry'!CV50="Yes",1,IF('Data Entry'!CV50="No",0,IF('Data Entry'!CV50="Partial",2,"")))</f>
        <v/>
      </c>
      <c r="CW50" s="121" t="str">
        <f>IF('Data Entry'!CW50="Yes",1,IF('Data Entry'!CW50="No",0,IF('Data Entry'!CW50="Partial",2,"")))</f>
        <v/>
      </c>
      <c r="CX50" s="121" t="str">
        <f>IF('Data Entry'!CX50="Yes",1,IF('Data Entry'!CX50="No",0,IF('Data Entry'!CX50="Partial",2,"")))</f>
        <v/>
      </c>
      <c r="CY50" s="121" t="str">
        <f>IF('Data Entry'!CY50="Yes",1,IF('Data Entry'!CY50="No",0,IF('Data Entry'!CY50="Partial",2,"")))</f>
        <v/>
      </c>
      <c r="CZ50" s="121" t="str">
        <f>IF('Data Entry'!CZ50="Yes",1,IF('Data Entry'!CZ50="No",0,IF('Data Entry'!CZ50="Partial",2,"")))</f>
        <v/>
      </c>
      <c r="DA50" s="121" t="str">
        <f>IF('Data Entry'!DA50="Yes",1,IF('Data Entry'!DA50="No",0,IF('Data Entry'!DA50="Partial",2,"")))</f>
        <v/>
      </c>
      <c r="DB50" s="121" t="str">
        <f>IF('Data Entry'!DB50="Yes",1,IF('Data Entry'!DB50="No",0,IF('Data Entry'!DB50="Partial",2,"")))</f>
        <v/>
      </c>
      <c r="DC50" s="121" t="str">
        <f>IF('Data Entry'!DC50="Yes",1,IF('Data Entry'!DC50="No",0,IF('Data Entry'!DC50="Partial",2,"")))</f>
        <v/>
      </c>
      <c r="DD50" s="121" t="str">
        <f>IF('Data Entry'!DD50="Yes",1,IF('Data Entry'!DD50="No",0,IF('Data Entry'!DD50="Partial",2,"")))</f>
        <v/>
      </c>
      <c r="DE50" s="121" t="str">
        <f>IF('Data Entry'!DE50="Yes",1,IF('Data Entry'!DE50="No",0,IF('Data Entry'!DE50="Partial",2,"")))</f>
        <v/>
      </c>
      <c r="DF50" s="121" t="str">
        <f>IF('Data Entry'!DF50="Yes",1,IF('Data Entry'!DF50="No",0,IF('Data Entry'!DF50="Partial",2,"")))</f>
        <v/>
      </c>
      <c r="DG50" s="121" t="str">
        <f>IF('Data Entry'!DG50="Yes",1,IF('Data Entry'!DG50="No",0,IF('Data Entry'!DG50="Partial",2,"")))</f>
        <v/>
      </c>
      <c r="DH50" s="121" t="str">
        <f>IF('Data Entry'!DH50="Yes",1,IF('Data Entry'!DH50="No",0,IF('Data Entry'!DH50="Partial",2,"")))</f>
        <v/>
      </c>
      <c r="DI50" s="121" t="str">
        <f>IF('Data Entry'!DI50="Yes",1,IF('Data Entry'!DI50="No",0,IF('Data Entry'!DI50="Partial",2,"")))</f>
        <v/>
      </c>
      <c r="DJ50" s="121" t="str">
        <f>IF('Data Entry'!DJ50="Yes",1,IF('Data Entry'!DJ50="No",0,IF('Data Entry'!DJ50="Partial",2,"")))</f>
        <v/>
      </c>
      <c r="DK50" s="121" t="str">
        <f>IF('Data Entry'!DK50="Yes",1,IF('Data Entry'!DK50="No",0,IF('Data Entry'!DK50="Partial",2,"")))</f>
        <v/>
      </c>
      <c r="DL50" s="121" t="str">
        <f>IF('Data Entry'!DL50="Yes",1,IF('Data Entry'!DL50="No",0,IF('Data Entry'!DL50="Partial",2,"")))</f>
        <v/>
      </c>
      <c r="DM50" s="121" t="str">
        <f>IF('Data Entry'!DM50="Yes",1,IF('Data Entry'!DM50="No",0,IF('Data Entry'!DM50="Partial",2,"")))</f>
        <v/>
      </c>
      <c r="DN50" s="121" t="str">
        <f>IF('Data Entry'!DN50="Yes",1,IF('Data Entry'!DN50="No",0,IF('Data Entry'!DN50="Partial",2,"")))</f>
        <v/>
      </c>
      <c r="DO50" s="121" t="str">
        <f>IF('Data Entry'!DO50="Yes",1,IF('Data Entry'!DO50="No",0,IF('Data Entry'!DO50="Partial",2,"")))</f>
        <v/>
      </c>
      <c r="DP50" s="121" t="str">
        <f>IF('Data Entry'!DP50="Yes",1,IF('Data Entry'!DP50="No",0,IF('Data Entry'!DP50="Partial",2,"")))</f>
        <v/>
      </c>
      <c r="DQ50" s="121" t="str">
        <f>IF('Data Entry'!DQ50="Yes",1,IF('Data Entry'!DQ50="No",0,IF('Data Entry'!DQ50="Partial",2,"")))</f>
        <v/>
      </c>
      <c r="DR50" s="121" t="str">
        <f>IF('Data Entry'!DR50="Yes",1,IF('Data Entry'!DR50="No",0,IF('Data Entry'!DR50="Partial",2,"")))</f>
        <v/>
      </c>
      <c r="DS50" s="121" t="str">
        <f>IF('Data Entry'!DS50="Yes",1,IF('Data Entry'!DS50="No",0,IF('Data Entry'!DS50="Partial",2,"")))</f>
        <v/>
      </c>
      <c r="DT50" s="121" t="str">
        <f>IF('Data Entry'!DT50="Yes",1,IF('Data Entry'!DT50="No",0,IF('Data Entry'!DT50="Partial",2,"")))</f>
        <v/>
      </c>
    </row>
    <row r="51" spans="1:124" ht="16" customHeight="1">
      <c r="A51" s="120" t="s">
        <v>35</v>
      </c>
      <c r="E51" s="121" t="str">
        <f>IF('Data Entry'!E51="Yes",1,IF('Data Entry'!E51="No",0,IF('Data Entry'!E51="Partial",2,"")))</f>
        <v/>
      </c>
      <c r="F51" s="121" t="str">
        <f>IF('Data Entry'!F51="Yes",1,IF('Data Entry'!F51="No",0,IF('Data Entry'!F51="Partial",2,"")))</f>
        <v/>
      </c>
      <c r="G51" s="121" t="str">
        <f>IF('Data Entry'!G51="Yes",1,IF('Data Entry'!G51="No",0,IF('Data Entry'!G51="Partial",2,"")))</f>
        <v/>
      </c>
      <c r="H51" s="121" t="str">
        <f>IF('Data Entry'!H51="Yes",1,IF('Data Entry'!H51="No",0,IF('Data Entry'!H51="Partial",2,"")))</f>
        <v/>
      </c>
      <c r="I51" s="121" t="str">
        <f>IF('Data Entry'!I51="Yes",1,IF('Data Entry'!I51="No",0,IF('Data Entry'!I51="Partial",2,"")))</f>
        <v/>
      </c>
      <c r="J51" s="121" t="str">
        <f>IF('Data Entry'!J51="Yes",1,IF('Data Entry'!J51="No",0,IF('Data Entry'!J51="Partial",2,"")))</f>
        <v/>
      </c>
      <c r="K51" s="121" t="str">
        <f>IF('Data Entry'!K51="Yes",1,IF('Data Entry'!K51="No",0,IF('Data Entry'!K51="Partial",2,"")))</f>
        <v/>
      </c>
      <c r="L51" s="121" t="str">
        <f>IF('Data Entry'!L51="Yes",1,IF('Data Entry'!L51="No",0,IF('Data Entry'!L51="Partial",2,"")))</f>
        <v/>
      </c>
      <c r="M51" s="121" t="str">
        <f>IF('Data Entry'!M51="Yes",1,IF('Data Entry'!M51="No",0,IF('Data Entry'!M51="Partial",2,"")))</f>
        <v/>
      </c>
      <c r="N51" s="121" t="str">
        <f>IF('Data Entry'!N51="Yes",1,IF('Data Entry'!N51="No",0,IF('Data Entry'!N51="Partial",2,"")))</f>
        <v/>
      </c>
      <c r="O51" s="121" t="str">
        <f>IF('Data Entry'!O51="Yes",1,IF('Data Entry'!O51="No",0,IF('Data Entry'!O51="Partial",2,"")))</f>
        <v/>
      </c>
      <c r="P51" s="121" t="str">
        <f>IF('Data Entry'!P51="Yes",1,IF('Data Entry'!P51="No",0,IF('Data Entry'!P51="Partial",2,"")))</f>
        <v/>
      </c>
      <c r="Q51" s="121" t="str">
        <f>IF('Data Entry'!Q51="Yes",1,IF('Data Entry'!Q51="No",0,IF('Data Entry'!Q51="Partial",2,"")))</f>
        <v/>
      </c>
      <c r="R51" s="121" t="str">
        <f>IF('Data Entry'!R51="Yes",1,IF('Data Entry'!R51="No",0,IF('Data Entry'!R51="Partial",2,"")))</f>
        <v/>
      </c>
      <c r="S51" s="121" t="str">
        <f>IF('Data Entry'!S51="Yes",1,IF('Data Entry'!S51="No",0,IF('Data Entry'!S51="Partial",2,"")))</f>
        <v/>
      </c>
      <c r="T51" s="121" t="str">
        <f>IF('Data Entry'!T51="Yes",1,IF('Data Entry'!T51="No",0,IF('Data Entry'!T51="Partial",2,"")))</f>
        <v/>
      </c>
      <c r="U51" s="121" t="str">
        <f>IF('Data Entry'!U51="Yes",1,IF('Data Entry'!U51="No",0,IF('Data Entry'!U51="Partial",2,"")))</f>
        <v/>
      </c>
      <c r="V51" s="121" t="str">
        <f>IF('Data Entry'!V51="Yes",1,IF('Data Entry'!V51="No",0,IF('Data Entry'!V51="Partial",2,"")))</f>
        <v/>
      </c>
      <c r="W51" s="121" t="str">
        <f>IF('Data Entry'!W51="Yes",1,IF('Data Entry'!W51="No",0,IF('Data Entry'!W51="Partial",2,"")))</f>
        <v/>
      </c>
      <c r="X51" s="121" t="str">
        <f>IF('Data Entry'!X51="Yes",1,IF('Data Entry'!X51="No",0,IF('Data Entry'!X51="Partial",2,"")))</f>
        <v/>
      </c>
      <c r="Y51" s="121" t="str">
        <f>IF('Data Entry'!Y51="Yes",1,IF('Data Entry'!Y51="No",0,IF('Data Entry'!Y51="Partial",2,"")))</f>
        <v/>
      </c>
      <c r="Z51" s="121" t="str">
        <f>IF('Data Entry'!Z51="Yes",1,IF('Data Entry'!Z51="No",0,IF('Data Entry'!Z51="Partial",2,"")))</f>
        <v/>
      </c>
      <c r="AA51" s="121" t="str">
        <f>IF('Data Entry'!AA51="Yes",1,IF('Data Entry'!AA51="No",0,IF('Data Entry'!AA51="Partial",2,"")))</f>
        <v/>
      </c>
      <c r="AB51" s="121" t="str">
        <f>IF('Data Entry'!AB51="Yes",1,IF('Data Entry'!AB51="No",0,IF('Data Entry'!AB51="Partial",2,"")))</f>
        <v/>
      </c>
      <c r="AC51" s="121" t="str">
        <f>IF('Data Entry'!AC51="Yes",1,IF('Data Entry'!AC51="No",0,IF('Data Entry'!AC51="Partial",2,"")))</f>
        <v/>
      </c>
      <c r="AD51" s="121" t="str">
        <f>IF('Data Entry'!AD51="Yes",1,IF('Data Entry'!AD51="No",0,IF('Data Entry'!AD51="Partial",2,"")))</f>
        <v/>
      </c>
      <c r="AE51" s="121" t="str">
        <f>IF('Data Entry'!AE51="Yes",1,IF('Data Entry'!AE51="No",0,IF('Data Entry'!AE51="Partial",2,"")))</f>
        <v/>
      </c>
      <c r="AF51" s="121" t="str">
        <f>IF('Data Entry'!AF51="Yes",1,IF('Data Entry'!AF51="No",0,IF('Data Entry'!AF51="Partial",2,"")))</f>
        <v/>
      </c>
      <c r="AG51" s="121" t="str">
        <f>IF('Data Entry'!AG51="Yes",1,IF('Data Entry'!AG51="No",0,IF('Data Entry'!AG51="Partial",2,"")))</f>
        <v/>
      </c>
      <c r="AH51" s="121" t="str">
        <f>IF('Data Entry'!AH51="Yes",1,IF('Data Entry'!AH51="No",0,IF('Data Entry'!AH51="Partial",2,"")))</f>
        <v/>
      </c>
      <c r="AI51" s="121" t="str">
        <f>IF('Data Entry'!AI51="Yes",1,IF('Data Entry'!AI51="No",0,IF('Data Entry'!AI51="Partial",2,"")))</f>
        <v/>
      </c>
      <c r="AJ51" s="121" t="str">
        <f>IF('Data Entry'!AJ51="Yes",1,IF('Data Entry'!AJ51="No",0,IF('Data Entry'!AJ51="Partial",2,"")))</f>
        <v/>
      </c>
      <c r="AK51" s="121" t="str">
        <f>IF('Data Entry'!AK51="Yes",1,IF('Data Entry'!AK51="No",0,IF('Data Entry'!AK51="Partial",2,"")))</f>
        <v/>
      </c>
      <c r="AL51" s="121" t="str">
        <f>IF('Data Entry'!AL51="Yes",1,IF('Data Entry'!AL51="No",0,IF('Data Entry'!AL51="Partial",2,"")))</f>
        <v/>
      </c>
      <c r="AM51" s="121" t="str">
        <f>IF('Data Entry'!AM51="Yes",1,IF('Data Entry'!AM51="No",0,IF('Data Entry'!AM51="Partial",2,"")))</f>
        <v/>
      </c>
      <c r="AN51" s="121" t="str">
        <f>IF('Data Entry'!AN51="Yes",1,IF('Data Entry'!AN51="No",0,IF('Data Entry'!AN51="Partial",2,"")))</f>
        <v/>
      </c>
      <c r="AO51" s="121" t="str">
        <f>IF('Data Entry'!AO51="Yes",1,IF('Data Entry'!AO51="No",0,IF('Data Entry'!AO51="Partial",2,"")))</f>
        <v/>
      </c>
      <c r="AP51" s="121" t="str">
        <f>IF('Data Entry'!AP51="Yes",1,IF('Data Entry'!AP51="No",0,IF('Data Entry'!AP51="Partial",2,"")))</f>
        <v/>
      </c>
      <c r="AQ51" s="121" t="str">
        <f>IF('Data Entry'!AQ51="Yes",1,IF('Data Entry'!AQ51="No",0,IF('Data Entry'!AQ51="Partial",2,"")))</f>
        <v/>
      </c>
      <c r="AR51" s="121" t="str">
        <f>IF('Data Entry'!AR51="Yes",1,IF('Data Entry'!AR51="No",0,IF('Data Entry'!AR51="Partial",2,"")))</f>
        <v/>
      </c>
      <c r="AS51" s="121" t="str">
        <f>IF('Data Entry'!AS51="Yes",1,IF('Data Entry'!AS51="No",0,IF('Data Entry'!AS51="Partial",2,"")))</f>
        <v/>
      </c>
      <c r="AT51" s="121" t="str">
        <f>IF('Data Entry'!AT51="Yes",1,IF('Data Entry'!AT51="No",0,IF('Data Entry'!AT51="Partial",2,"")))</f>
        <v/>
      </c>
      <c r="AU51" s="121" t="str">
        <f>IF('Data Entry'!AU51="Yes",1,IF('Data Entry'!AU51="No",0,IF('Data Entry'!AU51="Partial",2,"")))</f>
        <v/>
      </c>
      <c r="AV51" s="121" t="str">
        <f>IF('Data Entry'!AV51="Yes",1,IF('Data Entry'!AV51="No",0,IF('Data Entry'!AV51="Partial",2,"")))</f>
        <v/>
      </c>
      <c r="AW51" s="121" t="str">
        <f>IF('Data Entry'!AW51="Yes",1,IF('Data Entry'!AW51="No",0,IF('Data Entry'!AW51="Partial",2,"")))</f>
        <v/>
      </c>
      <c r="AX51" s="121" t="str">
        <f>IF('Data Entry'!AX51="Yes",1,IF('Data Entry'!AX51="No",0,IF('Data Entry'!AX51="Partial",2,"")))</f>
        <v/>
      </c>
      <c r="AY51" s="121" t="str">
        <f>IF('Data Entry'!AY51="Yes",1,IF('Data Entry'!AY51="No",0,IF('Data Entry'!AY51="Partial",2,"")))</f>
        <v/>
      </c>
      <c r="AZ51" s="121" t="str">
        <f>IF('Data Entry'!AZ51="Yes",1,IF('Data Entry'!AZ51="No",0,IF('Data Entry'!AZ51="Partial",2,"")))</f>
        <v/>
      </c>
      <c r="BA51" s="121" t="str">
        <f>IF('Data Entry'!BA51="Yes",1,IF('Data Entry'!BA51="No",0,IF('Data Entry'!BA51="Partial",2,"")))</f>
        <v/>
      </c>
      <c r="BB51" s="121" t="str">
        <f>IF('Data Entry'!BB51="Yes",1,IF('Data Entry'!BB51="No",0,IF('Data Entry'!BB51="Partial",2,"")))</f>
        <v/>
      </c>
      <c r="BC51" s="121" t="str">
        <f>IF('Data Entry'!BC51="Yes",1,IF('Data Entry'!BC51="No",0,IF('Data Entry'!BC51="Partial",2,"")))</f>
        <v/>
      </c>
      <c r="BD51" s="121" t="str">
        <f>IF('Data Entry'!BD51="Yes",1,IF('Data Entry'!BD51="No",0,IF('Data Entry'!BD51="Partial",2,"")))</f>
        <v/>
      </c>
      <c r="BE51" s="121" t="str">
        <f>IF('Data Entry'!BE51="Yes",1,IF('Data Entry'!BE51="No",0,IF('Data Entry'!BE51="Partial",2,"")))</f>
        <v/>
      </c>
      <c r="BF51" s="121" t="str">
        <f>IF('Data Entry'!BF51="Yes",1,IF('Data Entry'!BF51="No",0,IF('Data Entry'!BF51="Partial",2,"")))</f>
        <v/>
      </c>
      <c r="BG51" s="121" t="str">
        <f>IF('Data Entry'!BG51="Yes",1,IF('Data Entry'!BG51="No",0,IF('Data Entry'!BG51="Partial",2,"")))</f>
        <v/>
      </c>
      <c r="BH51" s="121" t="str">
        <f>IF('Data Entry'!BH51="Yes",1,IF('Data Entry'!BH51="No",0,IF('Data Entry'!BH51="Partial",2,"")))</f>
        <v/>
      </c>
      <c r="BI51" s="121" t="str">
        <f>IF('Data Entry'!BI51="Yes",1,IF('Data Entry'!BI51="No",0,IF('Data Entry'!BI51="Partial",2,"")))</f>
        <v/>
      </c>
      <c r="BJ51" s="121" t="str">
        <f>IF('Data Entry'!BJ51="Yes",1,IF('Data Entry'!BJ51="No",0,IF('Data Entry'!BJ51="Partial",2,"")))</f>
        <v/>
      </c>
      <c r="BK51" s="121" t="str">
        <f>IF('Data Entry'!BK51="Yes",1,IF('Data Entry'!BK51="No",0,IF('Data Entry'!BK51="Partial",2,"")))</f>
        <v/>
      </c>
      <c r="BL51" s="121" t="str">
        <f>IF('Data Entry'!BL51="Yes",1,IF('Data Entry'!BL51="No",0,IF('Data Entry'!BL51="Partial",2,"")))</f>
        <v/>
      </c>
      <c r="BM51" s="121" t="str">
        <f>IF('Data Entry'!BM51="Yes",1,IF('Data Entry'!BM51="No",0,IF('Data Entry'!BM51="Partial",2,"")))</f>
        <v/>
      </c>
      <c r="BN51" s="121" t="str">
        <f>IF('Data Entry'!BN51="Yes",1,IF('Data Entry'!BN51="No",0,IF('Data Entry'!BN51="Partial",2,"")))</f>
        <v/>
      </c>
      <c r="BO51" s="121" t="str">
        <f>IF('Data Entry'!BO51="Yes",1,IF('Data Entry'!BO51="No",0,IF('Data Entry'!BO51="Partial",2,"")))</f>
        <v/>
      </c>
      <c r="BP51" s="121" t="str">
        <f>IF('Data Entry'!BP51="Yes",1,IF('Data Entry'!BP51="No",0,IF('Data Entry'!BP51="Partial",2,"")))</f>
        <v/>
      </c>
      <c r="BQ51" s="121" t="str">
        <f>IF('Data Entry'!BQ51="Yes",1,IF('Data Entry'!BQ51="No",0,IF('Data Entry'!BQ51="Partial",2,"")))</f>
        <v/>
      </c>
      <c r="BR51" s="121" t="str">
        <f>IF('Data Entry'!BR51="Yes",1,IF('Data Entry'!BR51="No",0,IF('Data Entry'!BR51="Partial",2,"")))</f>
        <v/>
      </c>
      <c r="BS51" s="121" t="str">
        <f>IF('Data Entry'!BS51="Yes",1,IF('Data Entry'!BS51="No",0,IF('Data Entry'!BS51="Partial",2,"")))</f>
        <v/>
      </c>
      <c r="BT51" s="121" t="str">
        <f>IF('Data Entry'!BT51="Yes",1,IF('Data Entry'!BT51="No",0,IF('Data Entry'!BT51="Partial",2,"")))</f>
        <v/>
      </c>
      <c r="BU51" s="121" t="str">
        <f>IF('Data Entry'!BU51="Yes",1,IF('Data Entry'!BU51="No",0,IF('Data Entry'!BU51="Partial",2,"")))</f>
        <v/>
      </c>
      <c r="BV51" s="121" t="str">
        <f>IF('Data Entry'!BV51="Yes",1,IF('Data Entry'!BV51="No",0,IF('Data Entry'!BV51="Partial",2,"")))</f>
        <v/>
      </c>
      <c r="BW51" s="121" t="str">
        <f>IF('Data Entry'!BW51="Yes",1,IF('Data Entry'!BW51="No",0,IF('Data Entry'!BW51="Partial",2,"")))</f>
        <v/>
      </c>
      <c r="BX51" s="121" t="str">
        <f>IF('Data Entry'!BX51="Yes",1,IF('Data Entry'!BX51="No",0,IF('Data Entry'!BX51="Partial",2,"")))</f>
        <v/>
      </c>
      <c r="BY51" s="121" t="str">
        <f>IF('Data Entry'!BY51="Yes",1,IF('Data Entry'!BY51="No",0,IF('Data Entry'!BY51="Partial",2,"")))</f>
        <v/>
      </c>
      <c r="BZ51" s="121" t="str">
        <f>IF('Data Entry'!BZ51="Yes",1,IF('Data Entry'!BZ51="No",0,IF('Data Entry'!BZ51="Partial",2,"")))</f>
        <v/>
      </c>
      <c r="CA51" s="121" t="str">
        <f>IF('Data Entry'!CA51="Yes",1,IF('Data Entry'!CA51="No",0,IF('Data Entry'!CA51="Partial",2,"")))</f>
        <v/>
      </c>
      <c r="CB51" s="121" t="str">
        <f>IF('Data Entry'!CB51="Yes",1,IF('Data Entry'!CB51="No",0,IF('Data Entry'!CB51="Partial",2,"")))</f>
        <v/>
      </c>
      <c r="CC51" s="121" t="str">
        <f>IF('Data Entry'!CC51="Yes",1,IF('Data Entry'!CC51="No",0,IF('Data Entry'!CC51="Partial",2,"")))</f>
        <v/>
      </c>
      <c r="CD51" s="121" t="str">
        <f>IF('Data Entry'!CD51="Yes",1,IF('Data Entry'!CD51="No",0,IF('Data Entry'!CD51="Partial",2,"")))</f>
        <v/>
      </c>
      <c r="CE51" s="121" t="str">
        <f>IF('Data Entry'!CE51="Yes",1,IF('Data Entry'!CE51="No",0,IF('Data Entry'!CE51="Partial",2,"")))</f>
        <v/>
      </c>
      <c r="CF51" s="121" t="str">
        <f>IF('Data Entry'!CF51="Yes",1,IF('Data Entry'!CF51="No",0,IF('Data Entry'!CF51="Partial",2,"")))</f>
        <v/>
      </c>
      <c r="CG51" s="121" t="str">
        <f>IF('Data Entry'!CG51="Yes",1,IF('Data Entry'!CG51="No",0,IF('Data Entry'!CG51="Partial",2,"")))</f>
        <v/>
      </c>
      <c r="CH51" s="121" t="str">
        <f>IF('Data Entry'!CH51="Yes",1,IF('Data Entry'!CH51="No",0,IF('Data Entry'!CH51="Partial",2,"")))</f>
        <v/>
      </c>
      <c r="CI51" s="121" t="str">
        <f>IF('Data Entry'!CI51="Yes",1,IF('Data Entry'!CI51="No",0,IF('Data Entry'!CI51="Partial",2,"")))</f>
        <v/>
      </c>
      <c r="CJ51" s="121" t="str">
        <f>IF('Data Entry'!CJ51="Yes",1,IF('Data Entry'!CJ51="No",0,IF('Data Entry'!CJ51="Partial",2,"")))</f>
        <v/>
      </c>
      <c r="CK51" s="121" t="str">
        <f>IF('Data Entry'!CK51="Yes",1,IF('Data Entry'!CK51="No",0,IF('Data Entry'!CK51="Partial",2,"")))</f>
        <v/>
      </c>
      <c r="CL51" s="121" t="str">
        <f>IF('Data Entry'!CL51="Yes",1,IF('Data Entry'!CL51="No",0,IF('Data Entry'!CL51="Partial",2,"")))</f>
        <v/>
      </c>
      <c r="CM51" s="121" t="str">
        <f>IF('Data Entry'!CM51="Yes",1,IF('Data Entry'!CM51="No",0,IF('Data Entry'!CM51="Partial",2,"")))</f>
        <v/>
      </c>
      <c r="CN51" s="121" t="str">
        <f>IF('Data Entry'!CN51="Yes",1,IF('Data Entry'!CN51="No",0,IF('Data Entry'!CN51="Partial",2,"")))</f>
        <v/>
      </c>
      <c r="CO51" s="121" t="str">
        <f>IF('Data Entry'!CO51="Yes",1,IF('Data Entry'!CO51="No",0,IF('Data Entry'!CO51="Partial",2,"")))</f>
        <v/>
      </c>
      <c r="CP51" s="121" t="str">
        <f>IF('Data Entry'!CP51="Yes",1,IF('Data Entry'!CP51="No",0,IF('Data Entry'!CP51="Partial",2,"")))</f>
        <v/>
      </c>
      <c r="CQ51" s="121" t="str">
        <f>IF('Data Entry'!CQ51="Yes",1,IF('Data Entry'!CQ51="No",0,IF('Data Entry'!CQ51="Partial",2,"")))</f>
        <v/>
      </c>
      <c r="CR51" s="121" t="str">
        <f>IF('Data Entry'!CR51="Yes",1,IF('Data Entry'!CR51="No",0,IF('Data Entry'!CR51="Partial",2,"")))</f>
        <v/>
      </c>
      <c r="CS51" s="121" t="str">
        <f>IF('Data Entry'!CS51="Yes",1,IF('Data Entry'!CS51="No",0,IF('Data Entry'!CS51="Partial",2,"")))</f>
        <v/>
      </c>
      <c r="CT51" s="121" t="str">
        <f>IF('Data Entry'!CT51="Yes",1,IF('Data Entry'!CT51="No",0,IF('Data Entry'!CT51="Partial",2,"")))</f>
        <v/>
      </c>
      <c r="CU51" s="121" t="str">
        <f>IF('Data Entry'!CU51="Yes",1,IF('Data Entry'!CU51="No",0,IF('Data Entry'!CU51="Partial",2,"")))</f>
        <v/>
      </c>
      <c r="CV51" s="121" t="str">
        <f>IF('Data Entry'!CV51="Yes",1,IF('Data Entry'!CV51="No",0,IF('Data Entry'!CV51="Partial",2,"")))</f>
        <v/>
      </c>
      <c r="CW51" s="121" t="str">
        <f>IF('Data Entry'!CW51="Yes",1,IF('Data Entry'!CW51="No",0,IF('Data Entry'!CW51="Partial",2,"")))</f>
        <v/>
      </c>
      <c r="CX51" s="121" t="str">
        <f>IF('Data Entry'!CX51="Yes",1,IF('Data Entry'!CX51="No",0,IF('Data Entry'!CX51="Partial",2,"")))</f>
        <v/>
      </c>
      <c r="CY51" s="121" t="str">
        <f>IF('Data Entry'!CY51="Yes",1,IF('Data Entry'!CY51="No",0,IF('Data Entry'!CY51="Partial",2,"")))</f>
        <v/>
      </c>
      <c r="CZ51" s="121" t="str">
        <f>IF('Data Entry'!CZ51="Yes",1,IF('Data Entry'!CZ51="No",0,IF('Data Entry'!CZ51="Partial",2,"")))</f>
        <v/>
      </c>
      <c r="DA51" s="121" t="str">
        <f>IF('Data Entry'!DA51="Yes",1,IF('Data Entry'!DA51="No",0,IF('Data Entry'!DA51="Partial",2,"")))</f>
        <v/>
      </c>
      <c r="DB51" s="121" t="str">
        <f>IF('Data Entry'!DB51="Yes",1,IF('Data Entry'!DB51="No",0,IF('Data Entry'!DB51="Partial",2,"")))</f>
        <v/>
      </c>
      <c r="DC51" s="121" t="str">
        <f>IF('Data Entry'!DC51="Yes",1,IF('Data Entry'!DC51="No",0,IF('Data Entry'!DC51="Partial",2,"")))</f>
        <v/>
      </c>
      <c r="DD51" s="121" t="str">
        <f>IF('Data Entry'!DD51="Yes",1,IF('Data Entry'!DD51="No",0,IF('Data Entry'!DD51="Partial",2,"")))</f>
        <v/>
      </c>
      <c r="DE51" s="121" t="str">
        <f>IF('Data Entry'!DE51="Yes",1,IF('Data Entry'!DE51="No",0,IF('Data Entry'!DE51="Partial",2,"")))</f>
        <v/>
      </c>
      <c r="DF51" s="121" t="str">
        <f>IF('Data Entry'!DF51="Yes",1,IF('Data Entry'!DF51="No",0,IF('Data Entry'!DF51="Partial",2,"")))</f>
        <v/>
      </c>
      <c r="DG51" s="121" t="str">
        <f>IF('Data Entry'!DG51="Yes",1,IF('Data Entry'!DG51="No",0,IF('Data Entry'!DG51="Partial",2,"")))</f>
        <v/>
      </c>
      <c r="DH51" s="121" t="str">
        <f>IF('Data Entry'!DH51="Yes",1,IF('Data Entry'!DH51="No",0,IF('Data Entry'!DH51="Partial",2,"")))</f>
        <v/>
      </c>
      <c r="DI51" s="121" t="str">
        <f>IF('Data Entry'!DI51="Yes",1,IF('Data Entry'!DI51="No",0,IF('Data Entry'!DI51="Partial",2,"")))</f>
        <v/>
      </c>
      <c r="DJ51" s="121" t="str">
        <f>IF('Data Entry'!DJ51="Yes",1,IF('Data Entry'!DJ51="No",0,IF('Data Entry'!DJ51="Partial",2,"")))</f>
        <v/>
      </c>
      <c r="DK51" s="121" t="str">
        <f>IF('Data Entry'!DK51="Yes",1,IF('Data Entry'!DK51="No",0,IF('Data Entry'!DK51="Partial",2,"")))</f>
        <v/>
      </c>
      <c r="DL51" s="121" t="str">
        <f>IF('Data Entry'!DL51="Yes",1,IF('Data Entry'!DL51="No",0,IF('Data Entry'!DL51="Partial",2,"")))</f>
        <v/>
      </c>
      <c r="DM51" s="121" t="str">
        <f>IF('Data Entry'!DM51="Yes",1,IF('Data Entry'!DM51="No",0,IF('Data Entry'!DM51="Partial",2,"")))</f>
        <v/>
      </c>
      <c r="DN51" s="121" t="str">
        <f>IF('Data Entry'!DN51="Yes",1,IF('Data Entry'!DN51="No",0,IF('Data Entry'!DN51="Partial",2,"")))</f>
        <v/>
      </c>
      <c r="DO51" s="121" t="str">
        <f>IF('Data Entry'!DO51="Yes",1,IF('Data Entry'!DO51="No",0,IF('Data Entry'!DO51="Partial",2,"")))</f>
        <v/>
      </c>
      <c r="DP51" s="121" t="str">
        <f>IF('Data Entry'!DP51="Yes",1,IF('Data Entry'!DP51="No",0,IF('Data Entry'!DP51="Partial",2,"")))</f>
        <v/>
      </c>
      <c r="DQ51" s="121" t="str">
        <f>IF('Data Entry'!DQ51="Yes",1,IF('Data Entry'!DQ51="No",0,IF('Data Entry'!DQ51="Partial",2,"")))</f>
        <v/>
      </c>
      <c r="DR51" s="121" t="str">
        <f>IF('Data Entry'!DR51="Yes",1,IF('Data Entry'!DR51="No",0,IF('Data Entry'!DR51="Partial",2,"")))</f>
        <v/>
      </c>
      <c r="DS51" s="121" t="str">
        <f>IF('Data Entry'!DS51="Yes",1,IF('Data Entry'!DS51="No",0,IF('Data Entry'!DS51="Partial",2,"")))</f>
        <v/>
      </c>
      <c r="DT51" s="121" t="str">
        <f>IF('Data Entry'!DT51="Yes",1,IF('Data Entry'!DT51="No",0,IF('Data Entry'!DT51="Partial",2,"")))</f>
        <v/>
      </c>
    </row>
    <row r="52" spans="1:124" ht="16" customHeight="1">
      <c r="A52" s="120" t="s">
        <v>36</v>
      </c>
      <c r="E52" s="121" t="str">
        <f>IF('Data Entry'!E52="Yes",1,IF('Data Entry'!E52="No",0,IF('Data Entry'!E52="Partial",2,"")))</f>
        <v/>
      </c>
      <c r="F52" s="121" t="str">
        <f>IF('Data Entry'!F52="Yes",1,IF('Data Entry'!F52="No",0,IF('Data Entry'!F52="Partial",2,"")))</f>
        <v/>
      </c>
      <c r="G52" s="121" t="str">
        <f>IF('Data Entry'!G52="Yes",1,IF('Data Entry'!G52="No",0,IF('Data Entry'!G52="Partial",2,"")))</f>
        <v/>
      </c>
      <c r="H52" s="121" t="str">
        <f>IF('Data Entry'!H52="Yes",1,IF('Data Entry'!H52="No",0,IF('Data Entry'!H52="Partial",2,"")))</f>
        <v/>
      </c>
      <c r="I52" s="121" t="str">
        <f>IF('Data Entry'!I52="Yes",1,IF('Data Entry'!I52="No",0,IF('Data Entry'!I52="Partial",2,"")))</f>
        <v/>
      </c>
      <c r="J52" s="121" t="str">
        <f>IF('Data Entry'!J52="Yes",1,IF('Data Entry'!J52="No",0,IF('Data Entry'!J52="Partial",2,"")))</f>
        <v/>
      </c>
      <c r="K52" s="121" t="str">
        <f>IF('Data Entry'!K52="Yes",1,IF('Data Entry'!K52="No",0,IF('Data Entry'!K52="Partial",2,"")))</f>
        <v/>
      </c>
      <c r="L52" s="121" t="str">
        <f>IF('Data Entry'!L52="Yes",1,IF('Data Entry'!L52="No",0,IF('Data Entry'!L52="Partial",2,"")))</f>
        <v/>
      </c>
      <c r="M52" s="121" t="str">
        <f>IF('Data Entry'!M52="Yes",1,IF('Data Entry'!M52="No",0,IF('Data Entry'!M52="Partial",2,"")))</f>
        <v/>
      </c>
      <c r="N52" s="121" t="str">
        <f>IF('Data Entry'!N52="Yes",1,IF('Data Entry'!N52="No",0,IF('Data Entry'!N52="Partial",2,"")))</f>
        <v/>
      </c>
      <c r="O52" s="121" t="str">
        <f>IF('Data Entry'!O52="Yes",1,IF('Data Entry'!O52="No",0,IF('Data Entry'!O52="Partial",2,"")))</f>
        <v/>
      </c>
      <c r="P52" s="121" t="str">
        <f>IF('Data Entry'!P52="Yes",1,IF('Data Entry'!P52="No",0,IF('Data Entry'!P52="Partial",2,"")))</f>
        <v/>
      </c>
      <c r="Q52" s="121" t="str">
        <f>IF('Data Entry'!Q52="Yes",1,IF('Data Entry'!Q52="No",0,IF('Data Entry'!Q52="Partial",2,"")))</f>
        <v/>
      </c>
      <c r="R52" s="121" t="str">
        <f>IF('Data Entry'!R52="Yes",1,IF('Data Entry'!R52="No",0,IF('Data Entry'!R52="Partial",2,"")))</f>
        <v/>
      </c>
      <c r="S52" s="121" t="str">
        <f>IF('Data Entry'!S52="Yes",1,IF('Data Entry'!S52="No",0,IF('Data Entry'!S52="Partial",2,"")))</f>
        <v/>
      </c>
      <c r="T52" s="121" t="str">
        <f>IF('Data Entry'!T52="Yes",1,IF('Data Entry'!T52="No",0,IF('Data Entry'!T52="Partial",2,"")))</f>
        <v/>
      </c>
      <c r="U52" s="121" t="str">
        <f>IF('Data Entry'!U52="Yes",1,IF('Data Entry'!U52="No",0,IF('Data Entry'!U52="Partial",2,"")))</f>
        <v/>
      </c>
      <c r="V52" s="121" t="str">
        <f>IF('Data Entry'!V52="Yes",1,IF('Data Entry'!V52="No",0,IF('Data Entry'!V52="Partial",2,"")))</f>
        <v/>
      </c>
      <c r="W52" s="121" t="str">
        <f>IF('Data Entry'!W52="Yes",1,IF('Data Entry'!W52="No",0,IF('Data Entry'!W52="Partial",2,"")))</f>
        <v/>
      </c>
      <c r="X52" s="121" t="str">
        <f>IF('Data Entry'!X52="Yes",1,IF('Data Entry'!X52="No",0,IF('Data Entry'!X52="Partial",2,"")))</f>
        <v/>
      </c>
      <c r="Y52" s="121" t="str">
        <f>IF('Data Entry'!Y52="Yes",1,IF('Data Entry'!Y52="No",0,IF('Data Entry'!Y52="Partial",2,"")))</f>
        <v/>
      </c>
      <c r="Z52" s="121" t="str">
        <f>IF('Data Entry'!Z52="Yes",1,IF('Data Entry'!Z52="No",0,IF('Data Entry'!Z52="Partial",2,"")))</f>
        <v/>
      </c>
      <c r="AA52" s="121" t="str">
        <f>IF('Data Entry'!AA52="Yes",1,IF('Data Entry'!AA52="No",0,IF('Data Entry'!AA52="Partial",2,"")))</f>
        <v/>
      </c>
      <c r="AB52" s="121" t="str">
        <f>IF('Data Entry'!AB52="Yes",1,IF('Data Entry'!AB52="No",0,IF('Data Entry'!AB52="Partial",2,"")))</f>
        <v/>
      </c>
      <c r="AC52" s="121" t="str">
        <f>IF('Data Entry'!AC52="Yes",1,IF('Data Entry'!AC52="No",0,IF('Data Entry'!AC52="Partial",2,"")))</f>
        <v/>
      </c>
      <c r="AD52" s="121" t="str">
        <f>IF('Data Entry'!AD52="Yes",1,IF('Data Entry'!AD52="No",0,IF('Data Entry'!AD52="Partial",2,"")))</f>
        <v/>
      </c>
      <c r="AE52" s="121" t="str">
        <f>IF('Data Entry'!AE52="Yes",1,IF('Data Entry'!AE52="No",0,IF('Data Entry'!AE52="Partial",2,"")))</f>
        <v/>
      </c>
      <c r="AF52" s="121" t="str">
        <f>IF('Data Entry'!AF52="Yes",1,IF('Data Entry'!AF52="No",0,IF('Data Entry'!AF52="Partial",2,"")))</f>
        <v/>
      </c>
      <c r="AG52" s="121" t="str">
        <f>IF('Data Entry'!AG52="Yes",1,IF('Data Entry'!AG52="No",0,IF('Data Entry'!AG52="Partial",2,"")))</f>
        <v/>
      </c>
      <c r="AH52" s="121" t="str">
        <f>IF('Data Entry'!AH52="Yes",1,IF('Data Entry'!AH52="No",0,IF('Data Entry'!AH52="Partial",2,"")))</f>
        <v/>
      </c>
      <c r="AI52" s="121" t="str">
        <f>IF('Data Entry'!AI52="Yes",1,IF('Data Entry'!AI52="No",0,IF('Data Entry'!AI52="Partial",2,"")))</f>
        <v/>
      </c>
      <c r="AJ52" s="121" t="str">
        <f>IF('Data Entry'!AJ52="Yes",1,IF('Data Entry'!AJ52="No",0,IF('Data Entry'!AJ52="Partial",2,"")))</f>
        <v/>
      </c>
      <c r="AK52" s="121" t="str">
        <f>IF('Data Entry'!AK52="Yes",1,IF('Data Entry'!AK52="No",0,IF('Data Entry'!AK52="Partial",2,"")))</f>
        <v/>
      </c>
      <c r="AL52" s="121" t="str">
        <f>IF('Data Entry'!AL52="Yes",1,IF('Data Entry'!AL52="No",0,IF('Data Entry'!AL52="Partial",2,"")))</f>
        <v/>
      </c>
      <c r="AM52" s="121" t="str">
        <f>IF('Data Entry'!AM52="Yes",1,IF('Data Entry'!AM52="No",0,IF('Data Entry'!AM52="Partial",2,"")))</f>
        <v/>
      </c>
      <c r="AN52" s="121" t="str">
        <f>IF('Data Entry'!AN52="Yes",1,IF('Data Entry'!AN52="No",0,IF('Data Entry'!AN52="Partial",2,"")))</f>
        <v/>
      </c>
      <c r="AO52" s="121" t="str">
        <f>IF('Data Entry'!AO52="Yes",1,IF('Data Entry'!AO52="No",0,IF('Data Entry'!AO52="Partial",2,"")))</f>
        <v/>
      </c>
      <c r="AP52" s="121" t="str">
        <f>IF('Data Entry'!AP52="Yes",1,IF('Data Entry'!AP52="No",0,IF('Data Entry'!AP52="Partial",2,"")))</f>
        <v/>
      </c>
      <c r="AQ52" s="121" t="str">
        <f>IF('Data Entry'!AQ52="Yes",1,IF('Data Entry'!AQ52="No",0,IF('Data Entry'!AQ52="Partial",2,"")))</f>
        <v/>
      </c>
      <c r="AR52" s="121" t="str">
        <f>IF('Data Entry'!AR52="Yes",1,IF('Data Entry'!AR52="No",0,IF('Data Entry'!AR52="Partial",2,"")))</f>
        <v/>
      </c>
      <c r="AS52" s="121" t="str">
        <f>IF('Data Entry'!AS52="Yes",1,IF('Data Entry'!AS52="No",0,IF('Data Entry'!AS52="Partial",2,"")))</f>
        <v/>
      </c>
      <c r="AT52" s="121" t="str">
        <f>IF('Data Entry'!AT52="Yes",1,IF('Data Entry'!AT52="No",0,IF('Data Entry'!AT52="Partial",2,"")))</f>
        <v/>
      </c>
      <c r="AU52" s="121" t="str">
        <f>IF('Data Entry'!AU52="Yes",1,IF('Data Entry'!AU52="No",0,IF('Data Entry'!AU52="Partial",2,"")))</f>
        <v/>
      </c>
      <c r="AV52" s="121" t="str">
        <f>IF('Data Entry'!AV52="Yes",1,IF('Data Entry'!AV52="No",0,IF('Data Entry'!AV52="Partial",2,"")))</f>
        <v/>
      </c>
      <c r="AW52" s="121" t="str">
        <f>IF('Data Entry'!AW52="Yes",1,IF('Data Entry'!AW52="No",0,IF('Data Entry'!AW52="Partial",2,"")))</f>
        <v/>
      </c>
      <c r="AX52" s="121" t="str">
        <f>IF('Data Entry'!AX52="Yes",1,IF('Data Entry'!AX52="No",0,IF('Data Entry'!AX52="Partial",2,"")))</f>
        <v/>
      </c>
      <c r="AY52" s="121" t="str">
        <f>IF('Data Entry'!AY52="Yes",1,IF('Data Entry'!AY52="No",0,IF('Data Entry'!AY52="Partial",2,"")))</f>
        <v/>
      </c>
      <c r="AZ52" s="121" t="str">
        <f>IF('Data Entry'!AZ52="Yes",1,IF('Data Entry'!AZ52="No",0,IF('Data Entry'!AZ52="Partial",2,"")))</f>
        <v/>
      </c>
      <c r="BA52" s="121" t="str">
        <f>IF('Data Entry'!BA52="Yes",1,IF('Data Entry'!BA52="No",0,IF('Data Entry'!BA52="Partial",2,"")))</f>
        <v/>
      </c>
      <c r="BB52" s="121" t="str">
        <f>IF('Data Entry'!BB52="Yes",1,IF('Data Entry'!BB52="No",0,IF('Data Entry'!BB52="Partial",2,"")))</f>
        <v/>
      </c>
      <c r="BC52" s="121" t="str">
        <f>IF('Data Entry'!BC52="Yes",1,IF('Data Entry'!BC52="No",0,IF('Data Entry'!BC52="Partial",2,"")))</f>
        <v/>
      </c>
      <c r="BD52" s="121" t="str">
        <f>IF('Data Entry'!BD52="Yes",1,IF('Data Entry'!BD52="No",0,IF('Data Entry'!BD52="Partial",2,"")))</f>
        <v/>
      </c>
      <c r="BE52" s="121" t="str">
        <f>IF('Data Entry'!BE52="Yes",1,IF('Data Entry'!BE52="No",0,IF('Data Entry'!BE52="Partial",2,"")))</f>
        <v/>
      </c>
      <c r="BF52" s="121" t="str">
        <f>IF('Data Entry'!BF52="Yes",1,IF('Data Entry'!BF52="No",0,IF('Data Entry'!BF52="Partial",2,"")))</f>
        <v/>
      </c>
      <c r="BG52" s="121" t="str">
        <f>IF('Data Entry'!BG52="Yes",1,IF('Data Entry'!BG52="No",0,IF('Data Entry'!BG52="Partial",2,"")))</f>
        <v/>
      </c>
      <c r="BH52" s="121" t="str">
        <f>IF('Data Entry'!BH52="Yes",1,IF('Data Entry'!BH52="No",0,IF('Data Entry'!BH52="Partial",2,"")))</f>
        <v/>
      </c>
      <c r="BI52" s="121" t="str">
        <f>IF('Data Entry'!BI52="Yes",1,IF('Data Entry'!BI52="No",0,IF('Data Entry'!BI52="Partial",2,"")))</f>
        <v/>
      </c>
      <c r="BJ52" s="121" t="str">
        <f>IF('Data Entry'!BJ52="Yes",1,IF('Data Entry'!BJ52="No",0,IF('Data Entry'!BJ52="Partial",2,"")))</f>
        <v/>
      </c>
      <c r="BK52" s="121" t="str">
        <f>IF('Data Entry'!BK52="Yes",1,IF('Data Entry'!BK52="No",0,IF('Data Entry'!BK52="Partial",2,"")))</f>
        <v/>
      </c>
      <c r="BL52" s="121" t="str">
        <f>IF('Data Entry'!BL52="Yes",1,IF('Data Entry'!BL52="No",0,IF('Data Entry'!BL52="Partial",2,"")))</f>
        <v/>
      </c>
      <c r="BM52" s="121" t="str">
        <f>IF('Data Entry'!BM52="Yes",1,IF('Data Entry'!BM52="No",0,IF('Data Entry'!BM52="Partial",2,"")))</f>
        <v/>
      </c>
      <c r="BN52" s="121" t="str">
        <f>IF('Data Entry'!BN52="Yes",1,IF('Data Entry'!BN52="No",0,IF('Data Entry'!BN52="Partial",2,"")))</f>
        <v/>
      </c>
      <c r="BO52" s="121" t="str">
        <f>IF('Data Entry'!BO52="Yes",1,IF('Data Entry'!BO52="No",0,IF('Data Entry'!BO52="Partial",2,"")))</f>
        <v/>
      </c>
      <c r="BP52" s="121" t="str">
        <f>IF('Data Entry'!BP52="Yes",1,IF('Data Entry'!BP52="No",0,IF('Data Entry'!BP52="Partial",2,"")))</f>
        <v/>
      </c>
      <c r="BQ52" s="121" t="str">
        <f>IF('Data Entry'!BQ52="Yes",1,IF('Data Entry'!BQ52="No",0,IF('Data Entry'!BQ52="Partial",2,"")))</f>
        <v/>
      </c>
      <c r="BR52" s="121" t="str">
        <f>IF('Data Entry'!BR52="Yes",1,IF('Data Entry'!BR52="No",0,IF('Data Entry'!BR52="Partial",2,"")))</f>
        <v/>
      </c>
      <c r="BS52" s="121" t="str">
        <f>IF('Data Entry'!BS52="Yes",1,IF('Data Entry'!BS52="No",0,IF('Data Entry'!BS52="Partial",2,"")))</f>
        <v/>
      </c>
      <c r="BT52" s="121" t="str">
        <f>IF('Data Entry'!BT52="Yes",1,IF('Data Entry'!BT52="No",0,IF('Data Entry'!BT52="Partial",2,"")))</f>
        <v/>
      </c>
      <c r="BU52" s="121" t="str">
        <f>IF('Data Entry'!BU52="Yes",1,IF('Data Entry'!BU52="No",0,IF('Data Entry'!BU52="Partial",2,"")))</f>
        <v/>
      </c>
      <c r="BV52" s="121" t="str">
        <f>IF('Data Entry'!BV52="Yes",1,IF('Data Entry'!BV52="No",0,IF('Data Entry'!BV52="Partial",2,"")))</f>
        <v/>
      </c>
      <c r="BW52" s="121" t="str">
        <f>IF('Data Entry'!BW52="Yes",1,IF('Data Entry'!BW52="No",0,IF('Data Entry'!BW52="Partial",2,"")))</f>
        <v/>
      </c>
      <c r="BX52" s="121" t="str">
        <f>IF('Data Entry'!BX52="Yes",1,IF('Data Entry'!BX52="No",0,IF('Data Entry'!BX52="Partial",2,"")))</f>
        <v/>
      </c>
      <c r="BY52" s="121" t="str">
        <f>IF('Data Entry'!BY52="Yes",1,IF('Data Entry'!BY52="No",0,IF('Data Entry'!BY52="Partial",2,"")))</f>
        <v/>
      </c>
      <c r="BZ52" s="121" t="str">
        <f>IF('Data Entry'!BZ52="Yes",1,IF('Data Entry'!BZ52="No",0,IF('Data Entry'!BZ52="Partial",2,"")))</f>
        <v/>
      </c>
      <c r="CA52" s="121" t="str">
        <f>IF('Data Entry'!CA52="Yes",1,IF('Data Entry'!CA52="No",0,IF('Data Entry'!CA52="Partial",2,"")))</f>
        <v/>
      </c>
      <c r="CB52" s="121" t="str">
        <f>IF('Data Entry'!CB52="Yes",1,IF('Data Entry'!CB52="No",0,IF('Data Entry'!CB52="Partial",2,"")))</f>
        <v/>
      </c>
      <c r="CC52" s="121" t="str">
        <f>IF('Data Entry'!CC52="Yes",1,IF('Data Entry'!CC52="No",0,IF('Data Entry'!CC52="Partial",2,"")))</f>
        <v/>
      </c>
      <c r="CD52" s="121" t="str">
        <f>IF('Data Entry'!CD52="Yes",1,IF('Data Entry'!CD52="No",0,IF('Data Entry'!CD52="Partial",2,"")))</f>
        <v/>
      </c>
      <c r="CE52" s="121" t="str">
        <f>IF('Data Entry'!CE52="Yes",1,IF('Data Entry'!CE52="No",0,IF('Data Entry'!CE52="Partial",2,"")))</f>
        <v/>
      </c>
      <c r="CF52" s="121" t="str">
        <f>IF('Data Entry'!CF52="Yes",1,IF('Data Entry'!CF52="No",0,IF('Data Entry'!CF52="Partial",2,"")))</f>
        <v/>
      </c>
      <c r="CG52" s="121" t="str">
        <f>IF('Data Entry'!CG52="Yes",1,IF('Data Entry'!CG52="No",0,IF('Data Entry'!CG52="Partial",2,"")))</f>
        <v/>
      </c>
      <c r="CH52" s="121" t="str">
        <f>IF('Data Entry'!CH52="Yes",1,IF('Data Entry'!CH52="No",0,IF('Data Entry'!CH52="Partial",2,"")))</f>
        <v/>
      </c>
      <c r="CI52" s="121" t="str">
        <f>IF('Data Entry'!CI52="Yes",1,IF('Data Entry'!CI52="No",0,IF('Data Entry'!CI52="Partial",2,"")))</f>
        <v/>
      </c>
      <c r="CJ52" s="121" t="str">
        <f>IF('Data Entry'!CJ52="Yes",1,IF('Data Entry'!CJ52="No",0,IF('Data Entry'!CJ52="Partial",2,"")))</f>
        <v/>
      </c>
      <c r="CK52" s="121" t="str">
        <f>IF('Data Entry'!CK52="Yes",1,IF('Data Entry'!CK52="No",0,IF('Data Entry'!CK52="Partial",2,"")))</f>
        <v/>
      </c>
      <c r="CL52" s="121" t="str">
        <f>IF('Data Entry'!CL52="Yes",1,IF('Data Entry'!CL52="No",0,IF('Data Entry'!CL52="Partial",2,"")))</f>
        <v/>
      </c>
      <c r="CM52" s="121" t="str">
        <f>IF('Data Entry'!CM52="Yes",1,IF('Data Entry'!CM52="No",0,IF('Data Entry'!CM52="Partial",2,"")))</f>
        <v/>
      </c>
      <c r="CN52" s="121" t="str">
        <f>IF('Data Entry'!CN52="Yes",1,IF('Data Entry'!CN52="No",0,IF('Data Entry'!CN52="Partial",2,"")))</f>
        <v/>
      </c>
      <c r="CO52" s="121" t="str">
        <f>IF('Data Entry'!CO52="Yes",1,IF('Data Entry'!CO52="No",0,IF('Data Entry'!CO52="Partial",2,"")))</f>
        <v/>
      </c>
      <c r="CP52" s="121" t="str">
        <f>IF('Data Entry'!CP52="Yes",1,IF('Data Entry'!CP52="No",0,IF('Data Entry'!CP52="Partial",2,"")))</f>
        <v/>
      </c>
      <c r="CQ52" s="121" t="str">
        <f>IF('Data Entry'!CQ52="Yes",1,IF('Data Entry'!CQ52="No",0,IF('Data Entry'!CQ52="Partial",2,"")))</f>
        <v/>
      </c>
      <c r="CR52" s="121" t="str">
        <f>IF('Data Entry'!CR52="Yes",1,IF('Data Entry'!CR52="No",0,IF('Data Entry'!CR52="Partial",2,"")))</f>
        <v/>
      </c>
      <c r="CS52" s="121" t="str">
        <f>IF('Data Entry'!CS52="Yes",1,IF('Data Entry'!CS52="No",0,IF('Data Entry'!CS52="Partial",2,"")))</f>
        <v/>
      </c>
      <c r="CT52" s="121" t="str">
        <f>IF('Data Entry'!CT52="Yes",1,IF('Data Entry'!CT52="No",0,IF('Data Entry'!CT52="Partial",2,"")))</f>
        <v/>
      </c>
      <c r="CU52" s="121" t="str">
        <f>IF('Data Entry'!CU52="Yes",1,IF('Data Entry'!CU52="No",0,IF('Data Entry'!CU52="Partial",2,"")))</f>
        <v/>
      </c>
      <c r="CV52" s="121" t="str">
        <f>IF('Data Entry'!CV52="Yes",1,IF('Data Entry'!CV52="No",0,IF('Data Entry'!CV52="Partial",2,"")))</f>
        <v/>
      </c>
      <c r="CW52" s="121" t="str">
        <f>IF('Data Entry'!CW52="Yes",1,IF('Data Entry'!CW52="No",0,IF('Data Entry'!CW52="Partial",2,"")))</f>
        <v/>
      </c>
      <c r="CX52" s="121" t="str">
        <f>IF('Data Entry'!CX52="Yes",1,IF('Data Entry'!CX52="No",0,IF('Data Entry'!CX52="Partial",2,"")))</f>
        <v/>
      </c>
      <c r="CY52" s="121" t="str">
        <f>IF('Data Entry'!CY52="Yes",1,IF('Data Entry'!CY52="No",0,IF('Data Entry'!CY52="Partial",2,"")))</f>
        <v/>
      </c>
      <c r="CZ52" s="121" t="str">
        <f>IF('Data Entry'!CZ52="Yes",1,IF('Data Entry'!CZ52="No",0,IF('Data Entry'!CZ52="Partial",2,"")))</f>
        <v/>
      </c>
      <c r="DA52" s="121" t="str">
        <f>IF('Data Entry'!DA52="Yes",1,IF('Data Entry'!DA52="No",0,IF('Data Entry'!DA52="Partial",2,"")))</f>
        <v/>
      </c>
      <c r="DB52" s="121" t="str">
        <f>IF('Data Entry'!DB52="Yes",1,IF('Data Entry'!DB52="No",0,IF('Data Entry'!DB52="Partial",2,"")))</f>
        <v/>
      </c>
      <c r="DC52" s="121" t="str">
        <f>IF('Data Entry'!DC52="Yes",1,IF('Data Entry'!DC52="No",0,IF('Data Entry'!DC52="Partial",2,"")))</f>
        <v/>
      </c>
      <c r="DD52" s="121" t="str">
        <f>IF('Data Entry'!DD52="Yes",1,IF('Data Entry'!DD52="No",0,IF('Data Entry'!DD52="Partial",2,"")))</f>
        <v/>
      </c>
      <c r="DE52" s="121" t="str">
        <f>IF('Data Entry'!DE52="Yes",1,IF('Data Entry'!DE52="No",0,IF('Data Entry'!DE52="Partial",2,"")))</f>
        <v/>
      </c>
      <c r="DF52" s="121" t="str">
        <f>IF('Data Entry'!DF52="Yes",1,IF('Data Entry'!DF52="No",0,IF('Data Entry'!DF52="Partial",2,"")))</f>
        <v/>
      </c>
      <c r="DG52" s="121" t="str">
        <f>IF('Data Entry'!DG52="Yes",1,IF('Data Entry'!DG52="No",0,IF('Data Entry'!DG52="Partial",2,"")))</f>
        <v/>
      </c>
      <c r="DH52" s="121" t="str">
        <f>IF('Data Entry'!DH52="Yes",1,IF('Data Entry'!DH52="No",0,IF('Data Entry'!DH52="Partial",2,"")))</f>
        <v/>
      </c>
      <c r="DI52" s="121" t="str">
        <f>IF('Data Entry'!DI52="Yes",1,IF('Data Entry'!DI52="No",0,IF('Data Entry'!DI52="Partial",2,"")))</f>
        <v/>
      </c>
      <c r="DJ52" s="121" t="str">
        <f>IF('Data Entry'!DJ52="Yes",1,IF('Data Entry'!DJ52="No",0,IF('Data Entry'!DJ52="Partial",2,"")))</f>
        <v/>
      </c>
      <c r="DK52" s="121" t="str">
        <f>IF('Data Entry'!DK52="Yes",1,IF('Data Entry'!DK52="No",0,IF('Data Entry'!DK52="Partial",2,"")))</f>
        <v/>
      </c>
      <c r="DL52" s="121" t="str">
        <f>IF('Data Entry'!DL52="Yes",1,IF('Data Entry'!DL52="No",0,IF('Data Entry'!DL52="Partial",2,"")))</f>
        <v/>
      </c>
      <c r="DM52" s="121" t="str">
        <f>IF('Data Entry'!DM52="Yes",1,IF('Data Entry'!DM52="No",0,IF('Data Entry'!DM52="Partial",2,"")))</f>
        <v/>
      </c>
      <c r="DN52" s="121" t="str">
        <f>IF('Data Entry'!DN52="Yes",1,IF('Data Entry'!DN52="No",0,IF('Data Entry'!DN52="Partial",2,"")))</f>
        <v/>
      </c>
      <c r="DO52" s="121" t="str">
        <f>IF('Data Entry'!DO52="Yes",1,IF('Data Entry'!DO52="No",0,IF('Data Entry'!DO52="Partial",2,"")))</f>
        <v/>
      </c>
      <c r="DP52" s="121" t="str">
        <f>IF('Data Entry'!DP52="Yes",1,IF('Data Entry'!DP52="No",0,IF('Data Entry'!DP52="Partial",2,"")))</f>
        <v/>
      </c>
      <c r="DQ52" s="121" t="str">
        <f>IF('Data Entry'!DQ52="Yes",1,IF('Data Entry'!DQ52="No",0,IF('Data Entry'!DQ52="Partial",2,"")))</f>
        <v/>
      </c>
      <c r="DR52" s="121" t="str">
        <f>IF('Data Entry'!DR52="Yes",1,IF('Data Entry'!DR52="No",0,IF('Data Entry'!DR52="Partial",2,"")))</f>
        <v/>
      </c>
      <c r="DS52" s="121" t="str">
        <f>IF('Data Entry'!DS52="Yes",1,IF('Data Entry'!DS52="No",0,IF('Data Entry'!DS52="Partial",2,"")))</f>
        <v/>
      </c>
      <c r="DT52" s="121" t="str">
        <f>IF('Data Entry'!DT52="Yes",1,IF('Data Entry'!DT52="No",0,IF('Data Entry'!DT52="Partial",2,"")))</f>
        <v/>
      </c>
    </row>
    <row r="53" spans="1:124" ht="16" customHeight="1">
      <c r="A53" s="120" t="s">
        <v>37</v>
      </c>
      <c r="E53" s="121" t="str">
        <f>IF('Data Entry'!E53="Yes",1,IF('Data Entry'!E53="No",0,IF('Data Entry'!E53="Partial",2,"")))</f>
        <v/>
      </c>
      <c r="F53" s="121" t="str">
        <f>IF('Data Entry'!F53="Yes",1,IF('Data Entry'!F53="No",0,IF('Data Entry'!F53="Partial",2,"")))</f>
        <v/>
      </c>
      <c r="G53" s="121" t="str">
        <f>IF('Data Entry'!G53="Yes",1,IF('Data Entry'!G53="No",0,IF('Data Entry'!G53="Partial",2,"")))</f>
        <v/>
      </c>
      <c r="H53" s="121" t="str">
        <f>IF('Data Entry'!H53="Yes",1,IF('Data Entry'!H53="No",0,IF('Data Entry'!H53="Partial",2,"")))</f>
        <v/>
      </c>
      <c r="I53" s="121" t="str">
        <f>IF('Data Entry'!I53="Yes",1,IF('Data Entry'!I53="No",0,IF('Data Entry'!I53="Partial",2,"")))</f>
        <v/>
      </c>
      <c r="J53" s="121" t="str">
        <f>IF('Data Entry'!J53="Yes",1,IF('Data Entry'!J53="No",0,IF('Data Entry'!J53="Partial",2,"")))</f>
        <v/>
      </c>
      <c r="K53" s="121" t="str">
        <f>IF('Data Entry'!K53="Yes",1,IF('Data Entry'!K53="No",0,IF('Data Entry'!K53="Partial",2,"")))</f>
        <v/>
      </c>
      <c r="L53" s="121" t="str">
        <f>IF('Data Entry'!L53="Yes",1,IF('Data Entry'!L53="No",0,IF('Data Entry'!L53="Partial",2,"")))</f>
        <v/>
      </c>
      <c r="M53" s="121" t="str">
        <f>IF('Data Entry'!M53="Yes",1,IF('Data Entry'!M53="No",0,IF('Data Entry'!M53="Partial",2,"")))</f>
        <v/>
      </c>
      <c r="N53" s="121" t="str">
        <f>IF('Data Entry'!N53="Yes",1,IF('Data Entry'!N53="No",0,IF('Data Entry'!N53="Partial",2,"")))</f>
        <v/>
      </c>
      <c r="O53" s="121" t="str">
        <f>IF('Data Entry'!O53="Yes",1,IF('Data Entry'!O53="No",0,IF('Data Entry'!O53="Partial",2,"")))</f>
        <v/>
      </c>
      <c r="P53" s="121" t="str">
        <f>IF('Data Entry'!P53="Yes",1,IF('Data Entry'!P53="No",0,IF('Data Entry'!P53="Partial",2,"")))</f>
        <v/>
      </c>
      <c r="Q53" s="121" t="str">
        <f>IF('Data Entry'!Q53="Yes",1,IF('Data Entry'!Q53="No",0,IF('Data Entry'!Q53="Partial",2,"")))</f>
        <v/>
      </c>
      <c r="R53" s="121" t="str">
        <f>IF('Data Entry'!R53="Yes",1,IF('Data Entry'!R53="No",0,IF('Data Entry'!R53="Partial",2,"")))</f>
        <v/>
      </c>
      <c r="S53" s="121" t="str">
        <f>IF('Data Entry'!S53="Yes",1,IF('Data Entry'!S53="No",0,IF('Data Entry'!S53="Partial",2,"")))</f>
        <v/>
      </c>
      <c r="T53" s="121" t="str">
        <f>IF('Data Entry'!T53="Yes",1,IF('Data Entry'!T53="No",0,IF('Data Entry'!T53="Partial",2,"")))</f>
        <v/>
      </c>
      <c r="U53" s="121" t="str">
        <f>IF('Data Entry'!U53="Yes",1,IF('Data Entry'!U53="No",0,IF('Data Entry'!U53="Partial",2,"")))</f>
        <v/>
      </c>
      <c r="V53" s="121" t="str">
        <f>IF('Data Entry'!V53="Yes",1,IF('Data Entry'!V53="No",0,IF('Data Entry'!V53="Partial",2,"")))</f>
        <v/>
      </c>
      <c r="W53" s="121" t="str">
        <f>IF('Data Entry'!W53="Yes",1,IF('Data Entry'!W53="No",0,IF('Data Entry'!W53="Partial",2,"")))</f>
        <v/>
      </c>
      <c r="X53" s="121" t="str">
        <f>IF('Data Entry'!X53="Yes",1,IF('Data Entry'!X53="No",0,IF('Data Entry'!X53="Partial",2,"")))</f>
        <v/>
      </c>
      <c r="Y53" s="121" t="str">
        <f>IF('Data Entry'!Y53="Yes",1,IF('Data Entry'!Y53="No",0,IF('Data Entry'!Y53="Partial",2,"")))</f>
        <v/>
      </c>
      <c r="Z53" s="121" t="str">
        <f>IF('Data Entry'!Z53="Yes",1,IF('Data Entry'!Z53="No",0,IF('Data Entry'!Z53="Partial",2,"")))</f>
        <v/>
      </c>
      <c r="AA53" s="121" t="str">
        <f>IF('Data Entry'!AA53="Yes",1,IF('Data Entry'!AA53="No",0,IF('Data Entry'!AA53="Partial",2,"")))</f>
        <v/>
      </c>
      <c r="AB53" s="121" t="str">
        <f>IF('Data Entry'!AB53="Yes",1,IF('Data Entry'!AB53="No",0,IF('Data Entry'!AB53="Partial",2,"")))</f>
        <v/>
      </c>
      <c r="AC53" s="121" t="str">
        <f>IF('Data Entry'!AC53="Yes",1,IF('Data Entry'!AC53="No",0,IF('Data Entry'!AC53="Partial",2,"")))</f>
        <v/>
      </c>
      <c r="AD53" s="121" t="str">
        <f>IF('Data Entry'!AD53="Yes",1,IF('Data Entry'!AD53="No",0,IF('Data Entry'!AD53="Partial",2,"")))</f>
        <v/>
      </c>
      <c r="AE53" s="121" t="str">
        <f>IF('Data Entry'!AE53="Yes",1,IF('Data Entry'!AE53="No",0,IF('Data Entry'!AE53="Partial",2,"")))</f>
        <v/>
      </c>
      <c r="AF53" s="121" t="str">
        <f>IF('Data Entry'!AF53="Yes",1,IF('Data Entry'!AF53="No",0,IF('Data Entry'!AF53="Partial",2,"")))</f>
        <v/>
      </c>
      <c r="AG53" s="121" t="str">
        <f>IF('Data Entry'!AG53="Yes",1,IF('Data Entry'!AG53="No",0,IF('Data Entry'!AG53="Partial",2,"")))</f>
        <v/>
      </c>
      <c r="AH53" s="121" t="str">
        <f>IF('Data Entry'!AH53="Yes",1,IF('Data Entry'!AH53="No",0,IF('Data Entry'!AH53="Partial",2,"")))</f>
        <v/>
      </c>
      <c r="AI53" s="121" t="str">
        <f>IF('Data Entry'!AI53="Yes",1,IF('Data Entry'!AI53="No",0,IF('Data Entry'!AI53="Partial",2,"")))</f>
        <v/>
      </c>
      <c r="AJ53" s="121" t="str">
        <f>IF('Data Entry'!AJ53="Yes",1,IF('Data Entry'!AJ53="No",0,IF('Data Entry'!AJ53="Partial",2,"")))</f>
        <v/>
      </c>
      <c r="AK53" s="121" t="str">
        <f>IF('Data Entry'!AK53="Yes",1,IF('Data Entry'!AK53="No",0,IF('Data Entry'!AK53="Partial",2,"")))</f>
        <v/>
      </c>
      <c r="AL53" s="121" t="str">
        <f>IF('Data Entry'!AL53="Yes",1,IF('Data Entry'!AL53="No",0,IF('Data Entry'!AL53="Partial",2,"")))</f>
        <v/>
      </c>
      <c r="AM53" s="121" t="str">
        <f>IF('Data Entry'!AM53="Yes",1,IF('Data Entry'!AM53="No",0,IF('Data Entry'!AM53="Partial",2,"")))</f>
        <v/>
      </c>
      <c r="AN53" s="121" t="str">
        <f>IF('Data Entry'!AN53="Yes",1,IF('Data Entry'!AN53="No",0,IF('Data Entry'!AN53="Partial",2,"")))</f>
        <v/>
      </c>
      <c r="AO53" s="121" t="str">
        <f>IF('Data Entry'!AO53="Yes",1,IF('Data Entry'!AO53="No",0,IF('Data Entry'!AO53="Partial",2,"")))</f>
        <v/>
      </c>
      <c r="AP53" s="121" t="str">
        <f>IF('Data Entry'!AP53="Yes",1,IF('Data Entry'!AP53="No",0,IF('Data Entry'!AP53="Partial",2,"")))</f>
        <v/>
      </c>
      <c r="AQ53" s="121" t="str">
        <f>IF('Data Entry'!AQ53="Yes",1,IF('Data Entry'!AQ53="No",0,IF('Data Entry'!AQ53="Partial",2,"")))</f>
        <v/>
      </c>
      <c r="AR53" s="121" t="str">
        <f>IF('Data Entry'!AR53="Yes",1,IF('Data Entry'!AR53="No",0,IF('Data Entry'!AR53="Partial",2,"")))</f>
        <v/>
      </c>
      <c r="AS53" s="121" t="str">
        <f>IF('Data Entry'!AS53="Yes",1,IF('Data Entry'!AS53="No",0,IF('Data Entry'!AS53="Partial",2,"")))</f>
        <v/>
      </c>
      <c r="AT53" s="121" t="str">
        <f>IF('Data Entry'!AT53="Yes",1,IF('Data Entry'!AT53="No",0,IF('Data Entry'!AT53="Partial",2,"")))</f>
        <v/>
      </c>
      <c r="AU53" s="121" t="str">
        <f>IF('Data Entry'!AU53="Yes",1,IF('Data Entry'!AU53="No",0,IF('Data Entry'!AU53="Partial",2,"")))</f>
        <v/>
      </c>
      <c r="AV53" s="121" t="str">
        <f>IF('Data Entry'!AV53="Yes",1,IF('Data Entry'!AV53="No",0,IF('Data Entry'!AV53="Partial",2,"")))</f>
        <v/>
      </c>
      <c r="AW53" s="121" t="str">
        <f>IF('Data Entry'!AW53="Yes",1,IF('Data Entry'!AW53="No",0,IF('Data Entry'!AW53="Partial",2,"")))</f>
        <v/>
      </c>
      <c r="AX53" s="121" t="str">
        <f>IF('Data Entry'!AX53="Yes",1,IF('Data Entry'!AX53="No",0,IF('Data Entry'!AX53="Partial",2,"")))</f>
        <v/>
      </c>
      <c r="AY53" s="121" t="str">
        <f>IF('Data Entry'!AY53="Yes",1,IF('Data Entry'!AY53="No",0,IF('Data Entry'!AY53="Partial",2,"")))</f>
        <v/>
      </c>
      <c r="AZ53" s="121" t="str">
        <f>IF('Data Entry'!AZ53="Yes",1,IF('Data Entry'!AZ53="No",0,IF('Data Entry'!AZ53="Partial",2,"")))</f>
        <v/>
      </c>
      <c r="BA53" s="121" t="str">
        <f>IF('Data Entry'!BA53="Yes",1,IF('Data Entry'!BA53="No",0,IF('Data Entry'!BA53="Partial",2,"")))</f>
        <v/>
      </c>
      <c r="BB53" s="121" t="str">
        <f>IF('Data Entry'!BB53="Yes",1,IF('Data Entry'!BB53="No",0,IF('Data Entry'!BB53="Partial",2,"")))</f>
        <v/>
      </c>
      <c r="BC53" s="121" t="str">
        <f>IF('Data Entry'!BC53="Yes",1,IF('Data Entry'!BC53="No",0,IF('Data Entry'!BC53="Partial",2,"")))</f>
        <v/>
      </c>
      <c r="BD53" s="121" t="str">
        <f>IF('Data Entry'!BD53="Yes",1,IF('Data Entry'!BD53="No",0,IF('Data Entry'!BD53="Partial",2,"")))</f>
        <v/>
      </c>
      <c r="BE53" s="121" t="str">
        <f>IF('Data Entry'!BE53="Yes",1,IF('Data Entry'!BE53="No",0,IF('Data Entry'!BE53="Partial",2,"")))</f>
        <v/>
      </c>
      <c r="BF53" s="121" t="str">
        <f>IF('Data Entry'!BF53="Yes",1,IF('Data Entry'!BF53="No",0,IF('Data Entry'!BF53="Partial",2,"")))</f>
        <v/>
      </c>
      <c r="BG53" s="121" t="str">
        <f>IF('Data Entry'!BG53="Yes",1,IF('Data Entry'!BG53="No",0,IF('Data Entry'!BG53="Partial",2,"")))</f>
        <v/>
      </c>
      <c r="BH53" s="121" t="str">
        <f>IF('Data Entry'!BH53="Yes",1,IF('Data Entry'!BH53="No",0,IF('Data Entry'!BH53="Partial",2,"")))</f>
        <v/>
      </c>
      <c r="BI53" s="121" t="str">
        <f>IF('Data Entry'!BI53="Yes",1,IF('Data Entry'!BI53="No",0,IF('Data Entry'!BI53="Partial",2,"")))</f>
        <v/>
      </c>
      <c r="BJ53" s="121" t="str">
        <f>IF('Data Entry'!BJ53="Yes",1,IF('Data Entry'!BJ53="No",0,IF('Data Entry'!BJ53="Partial",2,"")))</f>
        <v/>
      </c>
      <c r="BK53" s="121" t="str">
        <f>IF('Data Entry'!BK53="Yes",1,IF('Data Entry'!BK53="No",0,IF('Data Entry'!BK53="Partial",2,"")))</f>
        <v/>
      </c>
      <c r="BL53" s="121" t="str">
        <f>IF('Data Entry'!BL53="Yes",1,IF('Data Entry'!BL53="No",0,IF('Data Entry'!BL53="Partial",2,"")))</f>
        <v/>
      </c>
      <c r="BM53" s="121" t="str">
        <f>IF('Data Entry'!BM53="Yes",1,IF('Data Entry'!BM53="No",0,IF('Data Entry'!BM53="Partial",2,"")))</f>
        <v/>
      </c>
      <c r="BN53" s="121" t="str">
        <f>IF('Data Entry'!BN53="Yes",1,IF('Data Entry'!BN53="No",0,IF('Data Entry'!BN53="Partial",2,"")))</f>
        <v/>
      </c>
      <c r="BO53" s="121" t="str">
        <f>IF('Data Entry'!BO53="Yes",1,IF('Data Entry'!BO53="No",0,IF('Data Entry'!BO53="Partial",2,"")))</f>
        <v/>
      </c>
      <c r="BP53" s="121" t="str">
        <f>IF('Data Entry'!BP53="Yes",1,IF('Data Entry'!BP53="No",0,IF('Data Entry'!BP53="Partial",2,"")))</f>
        <v/>
      </c>
      <c r="BQ53" s="121" t="str">
        <f>IF('Data Entry'!BQ53="Yes",1,IF('Data Entry'!BQ53="No",0,IF('Data Entry'!BQ53="Partial",2,"")))</f>
        <v/>
      </c>
      <c r="BR53" s="121" t="str">
        <f>IF('Data Entry'!BR53="Yes",1,IF('Data Entry'!BR53="No",0,IF('Data Entry'!BR53="Partial",2,"")))</f>
        <v/>
      </c>
      <c r="BS53" s="121" t="str">
        <f>IF('Data Entry'!BS53="Yes",1,IF('Data Entry'!BS53="No",0,IF('Data Entry'!BS53="Partial",2,"")))</f>
        <v/>
      </c>
      <c r="BT53" s="121" t="str">
        <f>IF('Data Entry'!BT53="Yes",1,IF('Data Entry'!BT53="No",0,IF('Data Entry'!BT53="Partial",2,"")))</f>
        <v/>
      </c>
      <c r="BU53" s="121" t="str">
        <f>IF('Data Entry'!BU53="Yes",1,IF('Data Entry'!BU53="No",0,IF('Data Entry'!BU53="Partial",2,"")))</f>
        <v/>
      </c>
      <c r="BV53" s="121" t="str">
        <f>IF('Data Entry'!BV53="Yes",1,IF('Data Entry'!BV53="No",0,IF('Data Entry'!BV53="Partial",2,"")))</f>
        <v/>
      </c>
      <c r="BW53" s="121" t="str">
        <f>IF('Data Entry'!BW53="Yes",1,IF('Data Entry'!BW53="No",0,IF('Data Entry'!BW53="Partial",2,"")))</f>
        <v/>
      </c>
      <c r="BX53" s="121" t="str">
        <f>IF('Data Entry'!BX53="Yes",1,IF('Data Entry'!BX53="No",0,IF('Data Entry'!BX53="Partial",2,"")))</f>
        <v/>
      </c>
      <c r="BY53" s="121" t="str">
        <f>IF('Data Entry'!BY53="Yes",1,IF('Data Entry'!BY53="No",0,IF('Data Entry'!BY53="Partial",2,"")))</f>
        <v/>
      </c>
      <c r="BZ53" s="121" t="str">
        <f>IF('Data Entry'!BZ53="Yes",1,IF('Data Entry'!BZ53="No",0,IF('Data Entry'!BZ53="Partial",2,"")))</f>
        <v/>
      </c>
      <c r="CA53" s="121" t="str">
        <f>IF('Data Entry'!CA53="Yes",1,IF('Data Entry'!CA53="No",0,IF('Data Entry'!CA53="Partial",2,"")))</f>
        <v/>
      </c>
      <c r="CB53" s="121" t="str">
        <f>IF('Data Entry'!CB53="Yes",1,IF('Data Entry'!CB53="No",0,IF('Data Entry'!CB53="Partial",2,"")))</f>
        <v/>
      </c>
      <c r="CC53" s="121" t="str">
        <f>IF('Data Entry'!CC53="Yes",1,IF('Data Entry'!CC53="No",0,IF('Data Entry'!CC53="Partial",2,"")))</f>
        <v/>
      </c>
      <c r="CD53" s="121" t="str">
        <f>IF('Data Entry'!CD53="Yes",1,IF('Data Entry'!CD53="No",0,IF('Data Entry'!CD53="Partial",2,"")))</f>
        <v/>
      </c>
      <c r="CE53" s="121" t="str">
        <f>IF('Data Entry'!CE53="Yes",1,IF('Data Entry'!CE53="No",0,IF('Data Entry'!CE53="Partial",2,"")))</f>
        <v/>
      </c>
      <c r="CF53" s="121" t="str">
        <f>IF('Data Entry'!CF53="Yes",1,IF('Data Entry'!CF53="No",0,IF('Data Entry'!CF53="Partial",2,"")))</f>
        <v/>
      </c>
      <c r="CG53" s="121" t="str">
        <f>IF('Data Entry'!CG53="Yes",1,IF('Data Entry'!CG53="No",0,IF('Data Entry'!CG53="Partial",2,"")))</f>
        <v/>
      </c>
      <c r="CH53" s="121" t="str">
        <f>IF('Data Entry'!CH53="Yes",1,IF('Data Entry'!CH53="No",0,IF('Data Entry'!CH53="Partial",2,"")))</f>
        <v/>
      </c>
      <c r="CI53" s="121" t="str">
        <f>IF('Data Entry'!CI53="Yes",1,IF('Data Entry'!CI53="No",0,IF('Data Entry'!CI53="Partial",2,"")))</f>
        <v/>
      </c>
      <c r="CJ53" s="121" t="str">
        <f>IF('Data Entry'!CJ53="Yes",1,IF('Data Entry'!CJ53="No",0,IF('Data Entry'!CJ53="Partial",2,"")))</f>
        <v/>
      </c>
      <c r="CK53" s="121" t="str">
        <f>IF('Data Entry'!CK53="Yes",1,IF('Data Entry'!CK53="No",0,IF('Data Entry'!CK53="Partial",2,"")))</f>
        <v/>
      </c>
      <c r="CL53" s="121" t="str">
        <f>IF('Data Entry'!CL53="Yes",1,IF('Data Entry'!CL53="No",0,IF('Data Entry'!CL53="Partial",2,"")))</f>
        <v/>
      </c>
      <c r="CM53" s="121" t="str">
        <f>IF('Data Entry'!CM53="Yes",1,IF('Data Entry'!CM53="No",0,IF('Data Entry'!CM53="Partial",2,"")))</f>
        <v/>
      </c>
      <c r="CN53" s="121" t="str">
        <f>IF('Data Entry'!CN53="Yes",1,IF('Data Entry'!CN53="No",0,IF('Data Entry'!CN53="Partial",2,"")))</f>
        <v/>
      </c>
      <c r="CO53" s="121" t="str">
        <f>IF('Data Entry'!CO53="Yes",1,IF('Data Entry'!CO53="No",0,IF('Data Entry'!CO53="Partial",2,"")))</f>
        <v/>
      </c>
      <c r="CP53" s="121" t="str">
        <f>IF('Data Entry'!CP53="Yes",1,IF('Data Entry'!CP53="No",0,IF('Data Entry'!CP53="Partial",2,"")))</f>
        <v/>
      </c>
      <c r="CQ53" s="121" t="str">
        <f>IF('Data Entry'!CQ53="Yes",1,IF('Data Entry'!CQ53="No",0,IF('Data Entry'!CQ53="Partial",2,"")))</f>
        <v/>
      </c>
      <c r="CR53" s="121" t="str">
        <f>IF('Data Entry'!CR53="Yes",1,IF('Data Entry'!CR53="No",0,IF('Data Entry'!CR53="Partial",2,"")))</f>
        <v/>
      </c>
      <c r="CS53" s="121" t="str">
        <f>IF('Data Entry'!CS53="Yes",1,IF('Data Entry'!CS53="No",0,IF('Data Entry'!CS53="Partial",2,"")))</f>
        <v/>
      </c>
      <c r="CT53" s="121" t="str">
        <f>IF('Data Entry'!CT53="Yes",1,IF('Data Entry'!CT53="No",0,IF('Data Entry'!CT53="Partial",2,"")))</f>
        <v/>
      </c>
      <c r="CU53" s="121" t="str">
        <f>IF('Data Entry'!CU53="Yes",1,IF('Data Entry'!CU53="No",0,IF('Data Entry'!CU53="Partial",2,"")))</f>
        <v/>
      </c>
      <c r="CV53" s="121" t="str">
        <f>IF('Data Entry'!CV53="Yes",1,IF('Data Entry'!CV53="No",0,IF('Data Entry'!CV53="Partial",2,"")))</f>
        <v/>
      </c>
      <c r="CW53" s="121" t="str">
        <f>IF('Data Entry'!CW53="Yes",1,IF('Data Entry'!CW53="No",0,IF('Data Entry'!CW53="Partial",2,"")))</f>
        <v/>
      </c>
      <c r="CX53" s="121" t="str">
        <f>IF('Data Entry'!CX53="Yes",1,IF('Data Entry'!CX53="No",0,IF('Data Entry'!CX53="Partial",2,"")))</f>
        <v/>
      </c>
      <c r="CY53" s="121" t="str">
        <f>IF('Data Entry'!CY53="Yes",1,IF('Data Entry'!CY53="No",0,IF('Data Entry'!CY53="Partial",2,"")))</f>
        <v/>
      </c>
      <c r="CZ53" s="121" t="str">
        <f>IF('Data Entry'!CZ53="Yes",1,IF('Data Entry'!CZ53="No",0,IF('Data Entry'!CZ53="Partial",2,"")))</f>
        <v/>
      </c>
      <c r="DA53" s="121" t="str">
        <f>IF('Data Entry'!DA53="Yes",1,IF('Data Entry'!DA53="No",0,IF('Data Entry'!DA53="Partial",2,"")))</f>
        <v/>
      </c>
      <c r="DB53" s="121" t="str">
        <f>IF('Data Entry'!DB53="Yes",1,IF('Data Entry'!DB53="No",0,IF('Data Entry'!DB53="Partial",2,"")))</f>
        <v/>
      </c>
      <c r="DC53" s="121" t="str">
        <f>IF('Data Entry'!DC53="Yes",1,IF('Data Entry'!DC53="No",0,IF('Data Entry'!DC53="Partial",2,"")))</f>
        <v/>
      </c>
      <c r="DD53" s="121" t="str">
        <f>IF('Data Entry'!DD53="Yes",1,IF('Data Entry'!DD53="No",0,IF('Data Entry'!DD53="Partial",2,"")))</f>
        <v/>
      </c>
      <c r="DE53" s="121" t="str">
        <f>IF('Data Entry'!DE53="Yes",1,IF('Data Entry'!DE53="No",0,IF('Data Entry'!DE53="Partial",2,"")))</f>
        <v/>
      </c>
      <c r="DF53" s="121" t="str">
        <f>IF('Data Entry'!DF53="Yes",1,IF('Data Entry'!DF53="No",0,IF('Data Entry'!DF53="Partial",2,"")))</f>
        <v/>
      </c>
      <c r="DG53" s="121" t="str">
        <f>IF('Data Entry'!DG53="Yes",1,IF('Data Entry'!DG53="No",0,IF('Data Entry'!DG53="Partial",2,"")))</f>
        <v/>
      </c>
      <c r="DH53" s="121" t="str">
        <f>IF('Data Entry'!DH53="Yes",1,IF('Data Entry'!DH53="No",0,IF('Data Entry'!DH53="Partial",2,"")))</f>
        <v/>
      </c>
      <c r="DI53" s="121" t="str">
        <f>IF('Data Entry'!DI53="Yes",1,IF('Data Entry'!DI53="No",0,IF('Data Entry'!DI53="Partial",2,"")))</f>
        <v/>
      </c>
      <c r="DJ53" s="121" t="str">
        <f>IF('Data Entry'!DJ53="Yes",1,IF('Data Entry'!DJ53="No",0,IF('Data Entry'!DJ53="Partial",2,"")))</f>
        <v/>
      </c>
      <c r="DK53" s="121" t="str">
        <f>IF('Data Entry'!DK53="Yes",1,IF('Data Entry'!DK53="No",0,IF('Data Entry'!DK53="Partial",2,"")))</f>
        <v/>
      </c>
      <c r="DL53" s="121" t="str">
        <f>IF('Data Entry'!DL53="Yes",1,IF('Data Entry'!DL53="No",0,IF('Data Entry'!DL53="Partial",2,"")))</f>
        <v/>
      </c>
      <c r="DM53" s="121" t="str">
        <f>IF('Data Entry'!DM53="Yes",1,IF('Data Entry'!DM53="No",0,IF('Data Entry'!DM53="Partial",2,"")))</f>
        <v/>
      </c>
      <c r="DN53" s="121" t="str">
        <f>IF('Data Entry'!DN53="Yes",1,IF('Data Entry'!DN53="No",0,IF('Data Entry'!DN53="Partial",2,"")))</f>
        <v/>
      </c>
      <c r="DO53" s="121" t="str">
        <f>IF('Data Entry'!DO53="Yes",1,IF('Data Entry'!DO53="No",0,IF('Data Entry'!DO53="Partial",2,"")))</f>
        <v/>
      </c>
      <c r="DP53" s="121" t="str">
        <f>IF('Data Entry'!DP53="Yes",1,IF('Data Entry'!DP53="No",0,IF('Data Entry'!DP53="Partial",2,"")))</f>
        <v/>
      </c>
      <c r="DQ53" s="121" t="str">
        <f>IF('Data Entry'!DQ53="Yes",1,IF('Data Entry'!DQ53="No",0,IF('Data Entry'!DQ53="Partial",2,"")))</f>
        <v/>
      </c>
      <c r="DR53" s="121" t="str">
        <f>IF('Data Entry'!DR53="Yes",1,IF('Data Entry'!DR53="No",0,IF('Data Entry'!DR53="Partial",2,"")))</f>
        <v/>
      </c>
      <c r="DS53" s="121" t="str">
        <f>IF('Data Entry'!DS53="Yes",1,IF('Data Entry'!DS53="No",0,IF('Data Entry'!DS53="Partial",2,"")))</f>
        <v/>
      </c>
      <c r="DT53" s="121" t="str">
        <f>IF('Data Entry'!DT53="Yes",1,IF('Data Entry'!DT53="No",0,IF('Data Entry'!DT53="Partial",2,"")))</f>
        <v/>
      </c>
    </row>
    <row r="54" spans="1:124" ht="16" customHeight="1">
      <c r="A54" s="120" t="s">
        <v>38</v>
      </c>
      <c r="E54" s="121" t="str">
        <f>IF('Data Entry'!E54="Yes",1,IF('Data Entry'!E54="No",0,IF('Data Entry'!E54="Partial",2,"")))</f>
        <v/>
      </c>
      <c r="F54" s="121" t="str">
        <f>IF('Data Entry'!F54="Yes",1,IF('Data Entry'!F54="No",0,IF('Data Entry'!F54="Partial",2,"")))</f>
        <v/>
      </c>
      <c r="G54" s="121" t="str">
        <f>IF('Data Entry'!G54="Yes",1,IF('Data Entry'!G54="No",0,IF('Data Entry'!G54="Partial",2,"")))</f>
        <v/>
      </c>
      <c r="H54" s="121" t="str">
        <f>IF('Data Entry'!H54="Yes",1,IF('Data Entry'!H54="No",0,IF('Data Entry'!H54="Partial",2,"")))</f>
        <v/>
      </c>
      <c r="I54" s="121" t="str">
        <f>IF('Data Entry'!I54="Yes",1,IF('Data Entry'!I54="No",0,IF('Data Entry'!I54="Partial",2,"")))</f>
        <v/>
      </c>
      <c r="J54" s="121" t="str">
        <f>IF('Data Entry'!J54="Yes",1,IF('Data Entry'!J54="No",0,IF('Data Entry'!J54="Partial",2,"")))</f>
        <v/>
      </c>
      <c r="K54" s="121" t="str">
        <f>IF('Data Entry'!K54="Yes",1,IF('Data Entry'!K54="No",0,IF('Data Entry'!K54="Partial",2,"")))</f>
        <v/>
      </c>
      <c r="L54" s="121" t="str">
        <f>IF('Data Entry'!L54="Yes",1,IF('Data Entry'!L54="No",0,IF('Data Entry'!L54="Partial",2,"")))</f>
        <v/>
      </c>
      <c r="M54" s="121" t="str">
        <f>IF('Data Entry'!M54="Yes",1,IF('Data Entry'!M54="No",0,IF('Data Entry'!M54="Partial",2,"")))</f>
        <v/>
      </c>
      <c r="N54" s="121" t="str">
        <f>IF('Data Entry'!N54="Yes",1,IF('Data Entry'!N54="No",0,IF('Data Entry'!N54="Partial",2,"")))</f>
        <v/>
      </c>
      <c r="O54" s="121" t="str">
        <f>IF('Data Entry'!O54="Yes",1,IF('Data Entry'!O54="No",0,IF('Data Entry'!O54="Partial",2,"")))</f>
        <v/>
      </c>
      <c r="P54" s="121" t="str">
        <f>IF('Data Entry'!P54="Yes",1,IF('Data Entry'!P54="No",0,IF('Data Entry'!P54="Partial",2,"")))</f>
        <v/>
      </c>
      <c r="Q54" s="121" t="str">
        <f>IF('Data Entry'!Q54="Yes",1,IF('Data Entry'!Q54="No",0,IF('Data Entry'!Q54="Partial",2,"")))</f>
        <v/>
      </c>
      <c r="R54" s="121" t="str">
        <f>IF('Data Entry'!R54="Yes",1,IF('Data Entry'!R54="No",0,IF('Data Entry'!R54="Partial",2,"")))</f>
        <v/>
      </c>
      <c r="S54" s="121" t="str">
        <f>IF('Data Entry'!S54="Yes",1,IF('Data Entry'!S54="No",0,IF('Data Entry'!S54="Partial",2,"")))</f>
        <v/>
      </c>
      <c r="T54" s="121" t="str">
        <f>IF('Data Entry'!T54="Yes",1,IF('Data Entry'!T54="No",0,IF('Data Entry'!T54="Partial",2,"")))</f>
        <v/>
      </c>
      <c r="U54" s="121" t="str">
        <f>IF('Data Entry'!U54="Yes",1,IF('Data Entry'!U54="No",0,IF('Data Entry'!U54="Partial",2,"")))</f>
        <v/>
      </c>
      <c r="V54" s="121" t="str">
        <f>IF('Data Entry'!V54="Yes",1,IF('Data Entry'!V54="No",0,IF('Data Entry'!V54="Partial",2,"")))</f>
        <v/>
      </c>
      <c r="W54" s="121" t="str">
        <f>IF('Data Entry'!W54="Yes",1,IF('Data Entry'!W54="No",0,IF('Data Entry'!W54="Partial",2,"")))</f>
        <v/>
      </c>
      <c r="X54" s="121" t="str">
        <f>IF('Data Entry'!X54="Yes",1,IF('Data Entry'!X54="No",0,IF('Data Entry'!X54="Partial",2,"")))</f>
        <v/>
      </c>
      <c r="Y54" s="121" t="str">
        <f>IF('Data Entry'!Y54="Yes",1,IF('Data Entry'!Y54="No",0,IF('Data Entry'!Y54="Partial",2,"")))</f>
        <v/>
      </c>
      <c r="Z54" s="121" t="str">
        <f>IF('Data Entry'!Z54="Yes",1,IF('Data Entry'!Z54="No",0,IF('Data Entry'!Z54="Partial",2,"")))</f>
        <v/>
      </c>
      <c r="AA54" s="121" t="str">
        <f>IF('Data Entry'!AA54="Yes",1,IF('Data Entry'!AA54="No",0,IF('Data Entry'!AA54="Partial",2,"")))</f>
        <v/>
      </c>
      <c r="AB54" s="121" t="str">
        <f>IF('Data Entry'!AB54="Yes",1,IF('Data Entry'!AB54="No",0,IF('Data Entry'!AB54="Partial",2,"")))</f>
        <v/>
      </c>
      <c r="AC54" s="121" t="str">
        <f>IF('Data Entry'!AC54="Yes",1,IF('Data Entry'!AC54="No",0,IF('Data Entry'!AC54="Partial",2,"")))</f>
        <v/>
      </c>
      <c r="AD54" s="121" t="str">
        <f>IF('Data Entry'!AD54="Yes",1,IF('Data Entry'!AD54="No",0,IF('Data Entry'!AD54="Partial",2,"")))</f>
        <v/>
      </c>
      <c r="AE54" s="121" t="str">
        <f>IF('Data Entry'!AE54="Yes",1,IF('Data Entry'!AE54="No",0,IF('Data Entry'!AE54="Partial",2,"")))</f>
        <v/>
      </c>
      <c r="AF54" s="121" t="str">
        <f>IF('Data Entry'!AF54="Yes",1,IF('Data Entry'!AF54="No",0,IF('Data Entry'!AF54="Partial",2,"")))</f>
        <v/>
      </c>
      <c r="AG54" s="121" t="str">
        <f>IF('Data Entry'!AG54="Yes",1,IF('Data Entry'!AG54="No",0,IF('Data Entry'!AG54="Partial",2,"")))</f>
        <v/>
      </c>
      <c r="AH54" s="121" t="str">
        <f>IF('Data Entry'!AH54="Yes",1,IF('Data Entry'!AH54="No",0,IF('Data Entry'!AH54="Partial",2,"")))</f>
        <v/>
      </c>
      <c r="AI54" s="121" t="str">
        <f>IF('Data Entry'!AI54="Yes",1,IF('Data Entry'!AI54="No",0,IF('Data Entry'!AI54="Partial",2,"")))</f>
        <v/>
      </c>
      <c r="AJ54" s="121" t="str">
        <f>IF('Data Entry'!AJ54="Yes",1,IF('Data Entry'!AJ54="No",0,IF('Data Entry'!AJ54="Partial",2,"")))</f>
        <v/>
      </c>
      <c r="AK54" s="121" t="str">
        <f>IF('Data Entry'!AK54="Yes",1,IF('Data Entry'!AK54="No",0,IF('Data Entry'!AK54="Partial",2,"")))</f>
        <v/>
      </c>
      <c r="AL54" s="121" t="str">
        <f>IF('Data Entry'!AL54="Yes",1,IF('Data Entry'!AL54="No",0,IF('Data Entry'!AL54="Partial",2,"")))</f>
        <v/>
      </c>
      <c r="AM54" s="121" t="str">
        <f>IF('Data Entry'!AM54="Yes",1,IF('Data Entry'!AM54="No",0,IF('Data Entry'!AM54="Partial",2,"")))</f>
        <v/>
      </c>
      <c r="AN54" s="121" t="str">
        <f>IF('Data Entry'!AN54="Yes",1,IF('Data Entry'!AN54="No",0,IF('Data Entry'!AN54="Partial",2,"")))</f>
        <v/>
      </c>
      <c r="AO54" s="121" t="str">
        <f>IF('Data Entry'!AO54="Yes",1,IF('Data Entry'!AO54="No",0,IF('Data Entry'!AO54="Partial",2,"")))</f>
        <v/>
      </c>
      <c r="AP54" s="121" t="str">
        <f>IF('Data Entry'!AP54="Yes",1,IF('Data Entry'!AP54="No",0,IF('Data Entry'!AP54="Partial",2,"")))</f>
        <v/>
      </c>
      <c r="AQ54" s="121" t="str">
        <f>IF('Data Entry'!AQ54="Yes",1,IF('Data Entry'!AQ54="No",0,IF('Data Entry'!AQ54="Partial",2,"")))</f>
        <v/>
      </c>
      <c r="AR54" s="121" t="str">
        <f>IF('Data Entry'!AR54="Yes",1,IF('Data Entry'!AR54="No",0,IF('Data Entry'!AR54="Partial",2,"")))</f>
        <v/>
      </c>
      <c r="AS54" s="121" t="str">
        <f>IF('Data Entry'!AS54="Yes",1,IF('Data Entry'!AS54="No",0,IF('Data Entry'!AS54="Partial",2,"")))</f>
        <v/>
      </c>
      <c r="AT54" s="121" t="str">
        <f>IF('Data Entry'!AT54="Yes",1,IF('Data Entry'!AT54="No",0,IF('Data Entry'!AT54="Partial",2,"")))</f>
        <v/>
      </c>
      <c r="AU54" s="121" t="str">
        <f>IF('Data Entry'!AU54="Yes",1,IF('Data Entry'!AU54="No",0,IF('Data Entry'!AU54="Partial",2,"")))</f>
        <v/>
      </c>
      <c r="AV54" s="121" t="str">
        <f>IF('Data Entry'!AV54="Yes",1,IF('Data Entry'!AV54="No",0,IF('Data Entry'!AV54="Partial",2,"")))</f>
        <v/>
      </c>
      <c r="AW54" s="121" t="str">
        <f>IF('Data Entry'!AW54="Yes",1,IF('Data Entry'!AW54="No",0,IF('Data Entry'!AW54="Partial",2,"")))</f>
        <v/>
      </c>
      <c r="AX54" s="121" t="str">
        <f>IF('Data Entry'!AX54="Yes",1,IF('Data Entry'!AX54="No",0,IF('Data Entry'!AX54="Partial",2,"")))</f>
        <v/>
      </c>
      <c r="AY54" s="121" t="str">
        <f>IF('Data Entry'!AY54="Yes",1,IF('Data Entry'!AY54="No",0,IF('Data Entry'!AY54="Partial",2,"")))</f>
        <v/>
      </c>
      <c r="AZ54" s="121" t="str">
        <f>IF('Data Entry'!AZ54="Yes",1,IF('Data Entry'!AZ54="No",0,IF('Data Entry'!AZ54="Partial",2,"")))</f>
        <v/>
      </c>
      <c r="BA54" s="121" t="str">
        <f>IF('Data Entry'!BA54="Yes",1,IF('Data Entry'!BA54="No",0,IF('Data Entry'!BA54="Partial",2,"")))</f>
        <v/>
      </c>
      <c r="BB54" s="121" t="str">
        <f>IF('Data Entry'!BB54="Yes",1,IF('Data Entry'!BB54="No",0,IF('Data Entry'!BB54="Partial",2,"")))</f>
        <v/>
      </c>
      <c r="BC54" s="121" t="str">
        <f>IF('Data Entry'!BC54="Yes",1,IF('Data Entry'!BC54="No",0,IF('Data Entry'!BC54="Partial",2,"")))</f>
        <v/>
      </c>
      <c r="BD54" s="121" t="str">
        <f>IF('Data Entry'!BD54="Yes",1,IF('Data Entry'!BD54="No",0,IF('Data Entry'!BD54="Partial",2,"")))</f>
        <v/>
      </c>
      <c r="BE54" s="121" t="str">
        <f>IF('Data Entry'!BE54="Yes",1,IF('Data Entry'!BE54="No",0,IF('Data Entry'!BE54="Partial",2,"")))</f>
        <v/>
      </c>
      <c r="BF54" s="121" t="str">
        <f>IF('Data Entry'!BF54="Yes",1,IF('Data Entry'!BF54="No",0,IF('Data Entry'!BF54="Partial",2,"")))</f>
        <v/>
      </c>
      <c r="BG54" s="121" t="str">
        <f>IF('Data Entry'!BG54="Yes",1,IF('Data Entry'!BG54="No",0,IF('Data Entry'!BG54="Partial",2,"")))</f>
        <v/>
      </c>
      <c r="BH54" s="121" t="str">
        <f>IF('Data Entry'!BH54="Yes",1,IF('Data Entry'!BH54="No",0,IF('Data Entry'!BH54="Partial",2,"")))</f>
        <v/>
      </c>
      <c r="BI54" s="121" t="str">
        <f>IF('Data Entry'!BI54="Yes",1,IF('Data Entry'!BI54="No",0,IF('Data Entry'!BI54="Partial",2,"")))</f>
        <v/>
      </c>
      <c r="BJ54" s="121" t="str">
        <f>IF('Data Entry'!BJ54="Yes",1,IF('Data Entry'!BJ54="No",0,IF('Data Entry'!BJ54="Partial",2,"")))</f>
        <v/>
      </c>
      <c r="BK54" s="121" t="str">
        <f>IF('Data Entry'!BK54="Yes",1,IF('Data Entry'!BK54="No",0,IF('Data Entry'!BK54="Partial",2,"")))</f>
        <v/>
      </c>
      <c r="BL54" s="121" t="str">
        <f>IF('Data Entry'!BL54="Yes",1,IF('Data Entry'!BL54="No",0,IF('Data Entry'!BL54="Partial",2,"")))</f>
        <v/>
      </c>
      <c r="BM54" s="121" t="str">
        <f>IF('Data Entry'!BM54="Yes",1,IF('Data Entry'!BM54="No",0,IF('Data Entry'!BM54="Partial",2,"")))</f>
        <v/>
      </c>
      <c r="BN54" s="121" t="str">
        <f>IF('Data Entry'!BN54="Yes",1,IF('Data Entry'!BN54="No",0,IF('Data Entry'!BN54="Partial",2,"")))</f>
        <v/>
      </c>
      <c r="BO54" s="121" t="str">
        <f>IF('Data Entry'!BO54="Yes",1,IF('Data Entry'!BO54="No",0,IF('Data Entry'!BO54="Partial",2,"")))</f>
        <v/>
      </c>
      <c r="BP54" s="121" t="str">
        <f>IF('Data Entry'!BP54="Yes",1,IF('Data Entry'!BP54="No",0,IF('Data Entry'!BP54="Partial",2,"")))</f>
        <v/>
      </c>
      <c r="BQ54" s="121" t="str">
        <f>IF('Data Entry'!BQ54="Yes",1,IF('Data Entry'!BQ54="No",0,IF('Data Entry'!BQ54="Partial",2,"")))</f>
        <v/>
      </c>
      <c r="BR54" s="121" t="str">
        <f>IF('Data Entry'!BR54="Yes",1,IF('Data Entry'!BR54="No",0,IF('Data Entry'!BR54="Partial",2,"")))</f>
        <v/>
      </c>
      <c r="BS54" s="121" t="str">
        <f>IF('Data Entry'!BS54="Yes",1,IF('Data Entry'!BS54="No",0,IF('Data Entry'!BS54="Partial",2,"")))</f>
        <v/>
      </c>
      <c r="BT54" s="121" t="str">
        <f>IF('Data Entry'!BT54="Yes",1,IF('Data Entry'!BT54="No",0,IF('Data Entry'!BT54="Partial",2,"")))</f>
        <v/>
      </c>
      <c r="BU54" s="121" t="str">
        <f>IF('Data Entry'!BU54="Yes",1,IF('Data Entry'!BU54="No",0,IF('Data Entry'!BU54="Partial",2,"")))</f>
        <v/>
      </c>
      <c r="BV54" s="121" t="str">
        <f>IF('Data Entry'!BV54="Yes",1,IF('Data Entry'!BV54="No",0,IF('Data Entry'!BV54="Partial",2,"")))</f>
        <v/>
      </c>
      <c r="BW54" s="121" t="str">
        <f>IF('Data Entry'!BW54="Yes",1,IF('Data Entry'!BW54="No",0,IF('Data Entry'!BW54="Partial",2,"")))</f>
        <v/>
      </c>
      <c r="BX54" s="121" t="str">
        <f>IF('Data Entry'!BX54="Yes",1,IF('Data Entry'!BX54="No",0,IF('Data Entry'!BX54="Partial",2,"")))</f>
        <v/>
      </c>
      <c r="BY54" s="121" t="str">
        <f>IF('Data Entry'!BY54="Yes",1,IF('Data Entry'!BY54="No",0,IF('Data Entry'!BY54="Partial",2,"")))</f>
        <v/>
      </c>
      <c r="BZ54" s="121" t="str">
        <f>IF('Data Entry'!BZ54="Yes",1,IF('Data Entry'!BZ54="No",0,IF('Data Entry'!BZ54="Partial",2,"")))</f>
        <v/>
      </c>
      <c r="CA54" s="121" t="str">
        <f>IF('Data Entry'!CA54="Yes",1,IF('Data Entry'!CA54="No",0,IF('Data Entry'!CA54="Partial",2,"")))</f>
        <v/>
      </c>
      <c r="CB54" s="121" t="str">
        <f>IF('Data Entry'!CB54="Yes",1,IF('Data Entry'!CB54="No",0,IF('Data Entry'!CB54="Partial",2,"")))</f>
        <v/>
      </c>
      <c r="CC54" s="121" t="str">
        <f>IF('Data Entry'!CC54="Yes",1,IF('Data Entry'!CC54="No",0,IF('Data Entry'!CC54="Partial",2,"")))</f>
        <v/>
      </c>
      <c r="CD54" s="121" t="str">
        <f>IF('Data Entry'!CD54="Yes",1,IF('Data Entry'!CD54="No",0,IF('Data Entry'!CD54="Partial",2,"")))</f>
        <v/>
      </c>
      <c r="CE54" s="121" t="str">
        <f>IF('Data Entry'!CE54="Yes",1,IF('Data Entry'!CE54="No",0,IF('Data Entry'!CE54="Partial",2,"")))</f>
        <v/>
      </c>
      <c r="CF54" s="121" t="str">
        <f>IF('Data Entry'!CF54="Yes",1,IF('Data Entry'!CF54="No",0,IF('Data Entry'!CF54="Partial",2,"")))</f>
        <v/>
      </c>
      <c r="CG54" s="121" t="str">
        <f>IF('Data Entry'!CG54="Yes",1,IF('Data Entry'!CG54="No",0,IF('Data Entry'!CG54="Partial",2,"")))</f>
        <v/>
      </c>
      <c r="CH54" s="121" t="str">
        <f>IF('Data Entry'!CH54="Yes",1,IF('Data Entry'!CH54="No",0,IF('Data Entry'!CH54="Partial",2,"")))</f>
        <v/>
      </c>
      <c r="CI54" s="121" t="str">
        <f>IF('Data Entry'!CI54="Yes",1,IF('Data Entry'!CI54="No",0,IF('Data Entry'!CI54="Partial",2,"")))</f>
        <v/>
      </c>
      <c r="CJ54" s="121" t="str">
        <f>IF('Data Entry'!CJ54="Yes",1,IF('Data Entry'!CJ54="No",0,IF('Data Entry'!CJ54="Partial",2,"")))</f>
        <v/>
      </c>
      <c r="CK54" s="121" t="str">
        <f>IF('Data Entry'!CK54="Yes",1,IF('Data Entry'!CK54="No",0,IF('Data Entry'!CK54="Partial",2,"")))</f>
        <v/>
      </c>
      <c r="CL54" s="121" t="str">
        <f>IF('Data Entry'!CL54="Yes",1,IF('Data Entry'!CL54="No",0,IF('Data Entry'!CL54="Partial",2,"")))</f>
        <v/>
      </c>
      <c r="CM54" s="121" t="str">
        <f>IF('Data Entry'!CM54="Yes",1,IF('Data Entry'!CM54="No",0,IF('Data Entry'!CM54="Partial",2,"")))</f>
        <v/>
      </c>
      <c r="CN54" s="121" t="str">
        <f>IF('Data Entry'!CN54="Yes",1,IF('Data Entry'!CN54="No",0,IF('Data Entry'!CN54="Partial",2,"")))</f>
        <v/>
      </c>
      <c r="CO54" s="121" t="str">
        <f>IF('Data Entry'!CO54="Yes",1,IF('Data Entry'!CO54="No",0,IF('Data Entry'!CO54="Partial",2,"")))</f>
        <v/>
      </c>
      <c r="CP54" s="121" t="str">
        <f>IF('Data Entry'!CP54="Yes",1,IF('Data Entry'!CP54="No",0,IF('Data Entry'!CP54="Partial",2,"")))</f>
        <v/>
      </c>
      <c r="CQ54" s="121" t="str">
        <f>IF('Data Entry'!CQ54="Yes",1,IF('Data Entry'!CQ54="No",0,IF('Data Entry'!CQ54="Partial",2,"")))</f>
        <v/>
      </c>
      <c r="CR54" s="121" t="str">
        <f>IF('Data Entry'!CR54="Yes",1,IF('Data Entry'!CR54="No",0,IF('Data Entry'!CR54="Partial",2,"")))</f>
        <v/>
      </c>
      <c r="CS54" s="121" t="str">
        <f>IF('Data Entry'!CS54="Yes",1,IF('Data Entry'!CS54="No",0,IF('Data Entry'!CS54="Partial",2,"")))</f>
        <v/>
      </c>
      <c r="CT54" s="121" t="str">
        <f>IF('Data Entry'!CT54="Yes",1,IF('Data Entry'!CT54="No",0,IF('Data Entry'!CT54="Partial",2,"")))</f>
        <v/>
      </c>
      <c r="CU54" s="121" t="str">
        <f>IF('Data Entry'!CU54="Yes",1,IF('Data Entry'!CU54="No",0,IF('Data Entry'!CU54="Partial",2,"")))</f>
        <v/>
      </c>
      <c r="CV54" s="121" t="str">
        <f>IF('Data Entry'!CV54="Yes",1,IF('Data Entry'!CV54="No",0,IF('Data Entry'!CV54="Partial",2,"")))</f>
        <v/>
      </c>
      <c r="CW54" s="121" t="str">
        <f>IF('Data Entry'!CW54="Yes",1,IF('Data Entry'!CW54="No",0,IF('Data Entry'!CW54="Partial",2,"")))</f>
        <v/>
      </c>
      <c r="CX54" s="121" t="str">
        <f>IF('Data Entry'!CX54="Yes",1,IF('Data Entry'!CX54="No",0,IF('Data Entry'!CX54="Partial",2,"")))</f>
        <v/>
      </c>
      <c r="CY54" s="121" t="str">
        <f>IF('Data Entry'!CY54="Yes",1,IF('Data Entry'!CY54="No",0,IF('Data Entry'!CY54="Partial",2,"")))</f>
        <v/>
      </c>
      <c r="CZ54" s="121" t="str">
        <f>IF('Data Entry'!CZ54="Yes",1,IF('Data Entry'!CZ54="No",0,IF('Data Entry'!CZ54="Partial",2,"")))</f>
        <v/>
      </c>
      <c r="DA54" s="121" t="str">
        <f>IF('Data Entry'!DA54="Yes",1,IF('Data Entry'!DA54="No",0,IF('Data Entry'!DA54="Partial",2,"")))</f>
        <v/>
      </c>
      <c r="DB54" s="121" t="str">
        <f>IF('Data Entry'!DB54="Yes",1,IF('Data Entry'!DB54="No",0,IF('Data Entry'!DB54="Partial",2,"")))</f>
        <v/>
      </c>
      <c r="DC54" s="121" t="str">
        <f>IF('Data Entry'!DC54="Yes",1,IF('Data Entry'!DC54="No",0,IF('Data Entry'!DC54="Partial",2,"")))</f>
        <v/>
      </c>
      <c r="DD54" s="121" t="str">
        <f>IF('Data Entry'!DD54="Yes",1,IF('Data Entry'!DD54="No",0,IF('Data Entry'!DD54="Partial",2,"")))</f>
        <v/>
      </c>
      <c r="DE54" s="121" t="str">
        <f>IF('Data Entry'!DE54="Yes",1,IF('Data Entry'!DE54="No",0,IF('Data Entry'!DE54="Partial",2,"")))</f>
        <v/>
      </c>
      <c r="DF54" s="121" t="str">
        <f>IF('Data Entry'!DF54="Yes",1,IF('Data Entry'!DF54="No",0,IF('Data Entry'!DF54="Partial",2,"")))</f>
        <v/>
      </c>
      <c r="DG54" s="121" t="str">
        <f>IF('Data Entry'!DG54="Yes",1,IF('Data Entry'!DG54="No",0,IF('Data Entry'!DG54="Partial",2,"")))</f>
        <v/>
      </c>
      <c r="DH54" s="121" t="str">
        <f>IF('Data Entry'!DH54="Yes",1,IF('Data Entry'!DH54="No",0,IF('Data Entry'!DH54="Partial",2,"")))</f>
        <v/>
      </c>
      <c r="DI54" s="121" t="str">
        <f>IF('Data Entry'!DI54="Yes",1,IF('Data Entry'!DI54="No",0,IF('Data Entry'!DI54="Partial",2,"")))</f>
        <v/>
      </c>
      <c r="DJ54" s="121" t="str">
        <f>IF('Data Entry'!DJ54="Yes",1,IF('Data Entry'!DJ54="No",0,IF('Data Entry'!DJ54="Partial",2,"")))</f>
        <v/>
      </c>
      <c r="DK54" s="121" t="str">
        <f>IF('Data Entry'!DK54="Yes",1,IF('Data Entry'!DK54="No",0,IF('Data Entry'!DK54="Partial",2,"")))</f>
        <v/>
      </c>
      <c r="DL54" s="121" t="str">
        <f>IF('Data Entry'!DL54="Yes",1,IF('Data Entry'!DL54="No",0,IF('Data Entry'!DL54="Partial",2,"")))</f>
        <v/>
      </c>
      <c r="DM54" s="121" t="str">
        <f>IF('Data Entry'!DM54="Yes",1,IF('Data Entry'!DM54="No",0,IF('Data Entry'!DM54="Partial",2,"")))</f>
        <v/>
      </c>
      <c r="DN54" s="121" t="str">
        <f>IF('Data Entry'!DN54="Yes",1,IF('Data Entry'!DN54="No",0,IF('Data Entry'!DN54="Partial",2,"")))</f>
        <v/>
      </c>
      <c r="DO54" s="121" t="str">
        <f>IF('Data Entry'!DO54="Yes",1,IF('Data Entry'!DO54="No",0,IF('Data Entry'!DO54="Partial",2,"")))</f>
        <v/>
      </c>
      <c r="DP54" s="121" t="str">
        <f>IF('Data Entry'!DP54="Yes",1,IF('Data Entry'!DP54="No",0,IF('Data Entry'!DP54="Partial",2,"")))</f>
        <v/>
      </c>
      <c r="DQ54" s="121" t="str">
        <f>IF('Data Entry'!DQ54="Yes",1,IF('Data Entry'!DQ54="No",0,IF('Data Entry'!DQ54="Partial",2,"")))</f>
        <v/>
      </c>
      <c r="DR54" s="121" t="str">
        <f>IF('Data Entry'!DR54="Yes",1,IF('Data Entry'!DR54="No",0,IF('Data Entry'!DR54="Partial",2,"")))</f>
        <v/>
      </c>
      <c r="DS54" s="121" t="str">
        <f>IF('Data Entry'!DS54="Yes",1,IF('Data Entry'!DS54="No",0,IF('Data Entry'!DS54="Partial",2,"")))</f>
        <v/>
      </c>
      <c r="DT54" s="121" t="str">
        <f>IF('Data Entry'!DT54="Yes",1,IF('Data Entry'!DT54="No",0,IF('Data Entry'!DT54="Partial",2,"")))</f>
        <v/>
      </c>
    </row>
    <row r="55" spans="1:124" ht="16" customHeight="1">
      <c r="A55" s="120" t="s">
        <v>39</v>
      </c>
      <c r="E55" s="121" t="str">
        <f>IF('Data Entry'!E55="Yes",1,IF('Data Entry'!E55="No",0,IF('Data Entry'!E55="Partial",2,"")))</f>
        <v/>
      </c>
      <c r="F55" s="121" t="str">
        <f>IF('Data Entry'!F55="Yes",1,IF('Data Entry'!F55="No",0,IF('Data Entry'!F55="Partial",2,"")))</f>
        <v/>
      </c>
      <c r="G55" s="121" t="str">
        <f>IF('Data Entry'!G55="Yes",1,IF('Data Entry'!G55="No",0,IF('Data Entry'!G55="Partial",2,"")))</f>
        <v/>
      </c>
      <c r="H55" s="121" t="str">
        <f>IF('Data Entry'!H55="Yes",1,IF('Data Entry'!H55="No",0,IF('Data Entry'!H55="Partial",2,"")))</f>
        <v/>
      </c>
      <c r="I55" s="121" t="str">
        <f>IF('Data Entry'!I55="Yes",1,IF('Data Entry'!I55="No",0,IF('Data Entry'!I55="Partial",2,"")))</f>
        <v/>
      </c>
      <c r="J55" s="121" t="str">
        <f>IF('Data Entry'!J55="Yes",1,IF('Data Entry'!J55="No",0,IF('Data Entry'!J55="Partial",2,"")))</f>
        <v/>
      </c>
      <c r="K55" s="121" t="str">
        <f>IF('Data Entry'!K55="Yes",1,IF('Data Entry'!K55="No",0,IF('Data Entry'!K55="Partial",2,"")))</f>
        <v/>
      </c>
      <c r="L55" s="121" t="str">
        <f>IF('Data Entry'!L55="Yes",1,IF('Data Entry'!L55="No",0,IF('Data Entry'!L55="Partial",2,"")))</f>
        <v/>
      </c>
      <c r="M55" s="121" t="str">
        <f>IF('Data Entry'!M55="Yes",1,IF('Data Entry'!M55="No",0,IF('Data Entry'!M55="Partial",2,"")))</f>
        <v/>
      </c>
      <c r="N55" s="121" t="str">
        <f>IF('Data Entry'!N55="Yes",1,IF('Data Entry'!N55="No",0,IF('Data Entry'!N55="Partial",2,"")))</f>
        <v/>
      </c>
      <c r="O55" s="121" t="str">
        <f>IF('Data Entry'!O55="Yes",1,IF('Data Entry'!O55="No",0,IF('Data Entry'!O55="Partial",2,"")))</f>
        <v/>
      </c>
      <c r="P55" s="121" t="str">
        <f>IF('Data Entry'!P55="Yes",1,IF('Data Entry'!P55="No",0,IF('Data Entry'!P55="Partial",2,"")))</f>
        <v/>
      </c>
      <c r="Q55" s="121" t="str">
        <f>IF('Data Entry'!Q55="Yes",1,IF('Data Entry'!Q55="No",0,IF('Data Entry'!Q55="Partial",2,"")))</f>
        <v/>
      </c>
      <c r="R55" s="121" t="str">
        <f>IF('Data Entry'!R55="Yes",1,IF('Data Entry'!R55="No",0,IF('Data Entry'!R55="Partial",2,"")))</f>
        <v/>
      </c>
      <c r="S55" s="121" t="str">
        <f>IF('Data Entry'!S55="Yes",1,IF('Data Entry'!S55="No",0,IF('Data Entry'!S55="Partial",2,"")))</f>
        <v/>
      </c>
      <c r="T55" s="121" t="str">
        <f>IF('Data Entry'!T55="Yes",1,IF('Data Entry'!T55="No",0,IF('Data Entry'!T55="Partial",2,"")))</f>
        <v/>
      </c>
      <c r="U55" s="121" t="str">
        <f>IF('Data Entry'!U55="Yes",1,IF('Data Entry'!U55="No",0,IF('Data Entry'!U55="Partial",2,"")))</f>
        <v/>
      </c>
      <c r="V55" s="121" t="str">
        <f>IF('Data Entry'!V55="Yes",1,IF('Data Entry'!V55="No",0,IF('Data Entry'!V55="Partial",2,"")))</f>
        <v/>
      </c>
      <c r="W55" s="121" t="str">
        <f>IF('Data Entry'!W55="Yes",1,IF('Data Entry'!W55="No",0,IF('Data Entry'!W55="Partial",2,"")))</f>
        <v/>
      </c>
      <c r="X55" s="121" t="str">
        <f>IF('Data Entry'!X55="Yes",1,IF('Data Entry'!X55="No",0,IF('Data Entry'!X55="Partial",2,"")))</f>
        <v/>
      </c>
      <c r="Y55" s="121" t="str">
        <f>IF('Data Entry'!Y55="Yes",1,IF('Data Entry'!Y55="No",0,IF('Data Entry'!Y55="Partial",2,"")))</f>
        <v/>
      </c>
      <c r="Z55" s="121" t="str">
        <f>IF('Data Entry'!Z55="Yes",1,IF('Data Entry'!Z55="No",0,IF('Data Entry'!Z55="Partial",2,"")))</f>
        <v/>
      </c>
      <c r="AA55" s="121" t="str">
        <f>IF('Data Entry'!AA55="Yes",1,IF('Data Entry'!AA55="No",0,IF('Data Entry'!AA55="Partial",2,"")))</f>
        <v/>
      </c>
      <c r="AB55" s="121" t="str">
        <f>IF('Data Entry'!AB55="Yes",1,IF('Data Entry'!AB55="No",0,IF('Data Entry'!AB55="Partial",2,"")))</f>
        <v/>
      </c>
      <c r="AC55" s="121" t="str">
        <f>IF('Data Entry'!AC55="Yes",1,IF('Data Entry'!AC55="No",0,IF('Data Entry'!AC55="Partial",2,"")))</f>
        <v/>
      </c>
      <c r="AD55" s="121" t="str">
        <f>IF('Data Entry'!AD55="Yes",1,IF('Data Entry'!AD55="No",0,IF('Data Entry'!AD55="Partial",2,"")))</f>
        <v/>
      </c>
      <c r="AE55" s="121" t="str">
        <f>IF('Data Entry'!AE55="Yes",1,IF('Data Entry'!AE55="No",0,IF('Data Entry'!AE55="Partial",2,"")))</f>
        <v/>
      </c>
      <c r="AF55" s="121" t="str">
        <f>IF('Data Entry'!AF55="Yes",1,IF('Data Entry'!AF55="No",0,IF('Data Entry'!AF55="Partial",2,"")))</f>
        <v/>
      </c>
      <c r="AG55" s="121" t="str">
        <f>IF('Data Entry'!AG55="Yes",1,IF('Data Entry'!AG55="No",0,IF('Data Entry'!AG55="Partial",2,"")))</f>
        <v/>
      </c>
      <c r="AH55" s="121" t="str">
        <f>IF('Data Entry'!AH55="Yes",1,IF('Data Entry'!AH55="No",0,IF('Data Entry'!AH55="Partial",2,"")))</f>
        <v/>
      </c>
      <c r="AI55" s="121" t="str">
        <f>IF('Data Entry'!AI55="Yes",1,IF('Data Entry'!AI55="No",0,IF('Data Entry'!AI55="Partial",2,"")))</f>
        <v/>
      </c>
      <c r="AJ55" s="121" t="str">
        <f>IF('Data Entry'!AJ55="Yes",1,IF('Data Entry'!AJ55="No",0,IF('Data Entry'!AJ55="Partial",2,"")))</f>
        <v/>
      </c>
      <c r="AK55" s="121" t="str">
        <f>IF('Data Entry'!AK55="Yes",1,IF('Data Entry'!AK55="No",0,IF('Data Entry'!AK55="Partial",2,"")))</f>
        <v/>
      </c>
      <c r="AL55" s="121" t="str">
        <f>IF('Data Entry'!AL55="Yes",1,IF('Data Entry'!AL55="No",0,IF('Data Entry'!AL55="Partial",2,"")))</f>
        <v/>
      </c>
      <c r="AM55" s="121" t="str">
        <f>IF('Data Entry'!AM55="Yes",1,IF('Data Entry'!AM55="No",0,IF('Data Entry'!AM55="Partial",2,"")))</f>
        <v/>
      </c>
      <c r="AN55" s="121" t="str">
        <f>IF('Data Entry'!AN55="Yes",1,IF('Data Entry'!AN55="No",0,IF('Data Entry'!AN55="Partial",2,"")))</f>
        <v/>
      </c>
      <c r="AO55" s="121" t="str">
        <f>IF('Data Entry'!AO55="Yes",1,IF('Data Entry'!AO55="No",0,IF('Data Entry'!AO55="Partial",2,"")))</f>
        <v/>
      </c>
      <c r="AP55" s="121" t="str">
        <f>IF('Data Entry'!AP55="Yes",1,IF('Data Entry'!AP55="No",0,IF('Data Entry'!AP55="Partial",2,"")))</f>
        <v/>
      </c>
      <c r="AQ55" s="121" t="str">
        <f>IF('Data Entry'!AQ55="Yes",1,IF('Data Entry'!AQ55="No",0,IF('Data Entry'!AQ55="Partial",2,"")))</f>
        <v/>
      </c>
      <c r="AR55" s="121" t="str">
        <f>IF('Data Entry'!AR55="Yes",1,IF('Data Entry'!AR55="No",0,IF('Data Entry'!AR55="Partial",2,"")))</f>
        <v/>
      </c>
      <c r="AS55" s="121" t="str">
        <f>IF('Data Entry'!AS55="Yes",1,IF('Data Entry'!AS55="No",0,IF('Data Entry'!AS55="Partial",2,"")))</f>
        <v/>
      </c>
      <c r="AT55" s="121" t="str">
        <f>IF('Data Entry'!AT55="Yes",1,IF('Data Entry'!AT55="No",0,IF('Data Entry'!AT55="Partial",2,"")))</f>
        <v/>
      </c>
      <c r="AU55" s="121" t="str">
        <f>IF('Data Entry'!AU55="Yes",1,IF('Data Entry'!AU55="No",0,IF('Data Entry'!AU55="Partial",2,"")))</f>
        <v/>
      </c>
      <c r="AV55" s="121" t="str">
        <f>IF('Data Entry'!AV55="Yes",1,IF('Data Entry'!AV55="No",0,IF('Data Entry'!AV55="Partial",2,"")))</f>
        <v/>
      </c>
      <c r="AW55" s="121" t="str">
        <f>IF('Data Entry'!AW55="Yes",1,IF('Data Entry'!AW55="No",0,IF('Data Entry'!AW55="Partial",2,"")))</f>
        <v/>
      </c>
      <c r="AX55" s="121" t="str">
        <f>IF('Data Entry'!AX55="Yes",1,IF('Data Entry'!AX55="No",0,IF('Data Entry'!AX55="Partial",2,"")))</f>
        <v/>
      </c>
      <c r="AY55" s="121" t="str">
        <f>IF('Data Entry'!AY55="Yes",1,IF('Data Entry'!AY55="No",0,IF('Data Entry'!AY55="Partial",2,"")))</f>
        <v/>
      </c>
      <c r="AZ55" s="121" t="str">
        <f>IF('Data Entry'!AZ55="Yes",1,IF('Data Entry'!AZ55="No",0,IF('Data Entry'!AZ55="Partial",2,"")))</f>
        <v/>
      </c>
      <c r="BA55" s="121" t="str">
        <f>IF('Data Entry'!BA55="Yes",1,IF('Data Entry'!BA55="No",0,IF('Data Entry'!BA55="Partial",2,"")))</f>
        <v/>
      </c>
      <c r="BB55" s="121" t="str">
        <f>IF('Data Entry'!BB55="Yes",1,IF('Data Entry'!BB55="No",0,IF('Data Entry'!BB55="Partial",2,"")))</f>
        <v/>
      </c>
      <c r="BC55" s="121" t="str">
        <f>IF('Data Entry'!BC55="Yes",1,IF('Data Entry'!BC55="No",0,IF('Data Entry'!BC55="Partial",2,"")))</f>
        <v/>
      </c>
      <c r="BD55" s="121" t="str">
        <f>IF('Data Entry'!BD55="Yes",1,IF('Data Entry'!BD55="No",0,IF('Data Entry'!BD55="Partial",2,"")))</f>
        <v/>
      </c>
      <c r="BE55" s="121" t="str">
        <f>IF('Data Entry'!BE55="Yes",1,IF('Data Entry'!BE55="No",0,IF('Data Entry'!BE55="Partial",2,"")))</f>
        <v/>
      </c>
      <c r="BF55" s="121" t="str">
        <f>IF('Data Entry'!BF55="Yes",1,IF('Data Entry'!BF55="No",0,IF('Data Entry'!BF55="Partial",2,"")))</f>
        <v/>
      </c>
      <c r="BG55" s="121" t="str">
        <f>IF('Data Entry'!BG55="Yes",1,IF('Data Entry'!BG55="No",0,IF('Data Entry'!BG55="Partial",2,"")))</f>
        <v/>
      </c>
      <c r="BH55" s="121" t="str">
        <f>IF('Data Entry'!BH55="Yes",1,IF('Data Entry'!BH55="No",0,IF('Data Entry'!BH55="Partial",2,"")))</f>
        <v/>
      </c>
      <c r="BI55" s="121" t="str">
        <f>IF('Data Entry'!BI55="Yes",1,IF('Data Entry'!BI55="No",0,IF('Data Entry'!BI55="Partial",2,"")))</f>
        <v/>
      </c>
      <c r="BJ55" s="121" t="str">
        <f>IF('Data Entry'!BJ55="Yes",1,IF('Data Entry'!BJ55="No",0,IF('Data Entry'!BJ55="Partial",2,"")))</f>
        <v/>
      </c>
      <c r="BK55" s="121" t="str">
        <f>IF('Data Entry'!BK55="Yes",1,IF('Data Entry'!BK55="No",0,IF('Data Entry'!BK55="Partial",2,"")))</f>
        <v/>
      </c>
      <c r="BL55" s="121" t="str">
        <f>IF('Data Entry'!BL55="Yes",1,IF('Data Entry'!BL55="No",0,IF('Data Entry'!BL55="Partial",2,"")))</f>
        <v/>
      </c>
      <c r="BM55" s="121" t="str">
        <f>IF('Data Entry'!BM55="Yes",1,IF('Data Entry'!BM55="No",0,IF('Data Entry'!BM55="Partial",2,"")))</f>
        <v/>
      </c>
      <c r="BN55" s="121" t="str">
        <f>IF('Data Entry'!BN55="Yes",1,IF('Data Entry'!BN55="No",0,IF('Data Entry'!BN55="Partial",2,"")))</f>
        <v/>
      </c>
      <c r="BO55" s="121" t="str">
        <f>IF('Data Entry'!BO55="Yes",1,IF('Data Entry'!BO55="No",0,IF('Data Entry'!BO55="Partial",2,"")))</f>
        <v/>
      </c>
      <c r="BP55" s="121" t="str">
        <f>IF('Data Entry'!BP55="Yes",1,IF('Data Entry'!BP55="No",0,IF('Data Entry'!BP55="Partial",2,"")))</f>
        <v/>
      </c>
      <c r="BQ55" s="121" t="str">
        <f>IF('Data Entry'!BQ55="Yes",1,IF('Data Entry'!BQ55="No",0,IF('Data Entry'!BQ55="Partial",2,"")))</f>
        <v/>
      </c>
      <c r="BR55" s="121" t="str">
        <f>IF('Data Entry'!BR55="Yes",1,IF('Data Entry'!BR55="No",0,IF('Data Entry'!BR55="Partial",2,"")))</f>
        <v/>
      </c>
      <c r="BS55" s="121" t="str">
        <f>IF('Data Entry'!BS55="Yes",1,IF('Data Entry'!BS55="No",0,IF('Data Entry'!BS55="Partial",2,"")))</f>
        <v/>
      </c>
      <c r="BT55" s="121" t="str">
        <f>IF('Data Entry'!BT55="Yes",1,IF('Data Entry'!BT55="No",0,IF('Data Entry'!BT55="Partial",2,"")))</f>
        <v/>
      </c>
      <c r="BU55" s="121" t="str">
        <f>IF('Data Entry'!BU55="Yes",1,IF('Data Entry'!BU55="No",0,IF('Data Entry'!BU55="Partial",2,"")))</f>
        <v/>
      </c>
      <c r="BV55" s="121" t="str">
        <f>IF('Data Entry'!BV55="Yes",1,IF('Data Entry'!BV55="No",0,IF('Data Entry'!BV55="Partial",2,"")))</f>
        <v/>
      </c>
      <c r="BW55" s="121" t="str">
        <f>IF('Data Entry'!BW55="Yes",1,IF('Data Entry'!BW55="No",0,IF('Data Entry'!BW55="Partial",2,"")))</f>
        <v/>
      </c>
      <c r="BX55" s="121" t="str">
        <f>IF('Data Entry'!BX55="Yes",1,IF('Data Entry'!BX55="No",0,IF('Data Entry'!BX55="Partial",2,"")))</f>
        <v/>
      </c>
      <c r="BY55" s="121" t="str">
        <f>IF('Data Entry'!BY55="Yes",1,IF('Data Entry'!BY55="No",0,IF('Data Entry'!BY55="Partial",2,"")))</f>
        <v/>
      </c>
      <c r="BZ55" s="121" t="str">
        <f>IF('Data Entry'!BZ55="Yes",1,IF('Data Entry'!BZ55="No",0,IF('Data Entry'!BZ55="Partial",2,"")))</f>
        <v/>
      </c>
      <c r="CA55" s="121" t="str">
        <f>IF('Data Entry'!CA55="Yes",1,IF('Data Entry'!CA55="No",0,IF('Data Entry'!CA55="Partial",2,"")))</f>
        <v/>
      </c>
      <c r="CB55" s="121" t="str">
        <f>IF('Data Entry'!CB55="Yes",1,IF('Data Entry'!CB55="No",0,IF('Data Entry'!CB55="Partial",2,"")))</f>
        <v/>
      </c>
      <c r="CC55" s="121" t="str">
        <f>IF('Data Entry'!CC55="Yes",1,IF('Data Entry'!CC55="No",0,IF('Data Entry'!CC55="Partial",2,"")))</f>
        <v/>
      </c>
      <c r="CD55" s="121" t="str">
        <f>IF('Data Entry'!CD55="Yes",1,IF('Data Entry'!CD55="No",0,IF('Data Entry'!CD55="Partial",2,"")))</f>
        <v/>
      </c>
      <c r="CE55" s="121" t="str">
        <f>IF('Data Entry'!CE55="Yes",1,IF('Data Entry'!CE55="No",0,IF('Data Entry'!CE55="Partial",2,"")))</f>
        <v/>
      </c>
      <c r="CF55" s="121" t="str">
        <f>IF('Data Entry'!CF55="Yes",1,IF('Data Entry'!CF55="No",0,IF('Data Entry'!CF55="Partial",2,"")))</f>
        <v/>
      </c>
      <c r="CG55" s="121" t="str">
        <f>IF('Data Entry'!CG55="Yes",1,IF('Data Entry'!CG55="No",0,IF('Data Entry'!CG55="Partial",2,"")))</f>
        <v/>
      </c>
      <c r="CH55" s="121" t="str">
        <f>IF('Data Entry'!CH55="Yes",1,IF('Data Entry'!CH55="No",0,IF('Data Entry'!CH55="Partial",2,"")))</f>
        <v/>
      </c>
      <c r="CI55" s="121" t="str">
        <f>IF('Data Entry'!CI55="Yes",1,IF('Data Entry'!CI55="No",0,IF('Data Entry'!CI55="Partial",2,"")))</f>
        <v/>
      </c>
      <c r="CJ55" s="121" t="str">
        <f>IF('Data Entry'!CJ55="Yes",1,IF('Data Entry'!CJ55="No",0,IF('Data Entry'!CJ55="Partial",2,"")))</f>
        <v/>
      </c>
      <c r="CK55" s="121" t="str">
        <f>IF('Data Entry'!CK55="Yes",1,IF('Data Entry'!CK55="No",0,IF('Data Entry'!CK55="Partial",2,"")))</f>
        <v/>
      </c>
      <c r="CL55" s="121" t="str">
        <f>IF('Data Entry'!CL55="Yes",1,IF('Data Entry'!CL55="No",0,IF('Data Entry'!CL55="Partial",2,"")))</f>
        <v/>
      </c>
      <c r="CM55" s="121" t="str">
        <f>IF('Data Entry'!CM55="Yes",1,IF('Data Entry'!CM55="No",0,IF('Data Entry'!CM55="Partial",2,"")))</f>
        <v/>
      </c>
      <c r="CN55" s="121" t="str">
        <f>IF('Data Entry'!CN55="Yes",1,IF('Data Entry'!CN55="No",0,IF('Data Entry'!CN55="Partial",2,"")))</f>
        <v/>
      </c>
      <c r="CO55" s="121" t="str">
        <f>IF('Data Entry'!CO55="Yes",1,IF('Data Entry'!CO55="No",0,IF('Data Entry'!CO55="Partial",2,"")))</f>
        <v/>
      </c>
      <c r="CP55" s="121" t="str">
        <f>IF('Data Entry'!CP55="Yes",1,IF('Data Entry'!CP55="No",0,IF('Data Entry'!CP55="Partial",2,"")))</f>
        <v/>
      </c>
      <c r="CQ55" s="121" t="str">
        <f>IF('Data Entry'!CQ55="Yes",1,IF('Data Entry'!CQ55="No",0,IF('Data Entry'!CQ55="Partial",2,"")))</f>
        <v/>
      </c>
      <c r="CR55" s="121" t="str">
        <f>IF('Data Entry'!CR55="Yes",1,IF('Data Entry'!CR55="No",0,IF('Data Entry'!CR55="Partial",2,"")))</f>
        <v/>
      </c>
      <c r="CS55" s="121" t="str">
        <f>IF('Data Entry'!CS55="Yes",1,IF('Data Entry'!CS55="No",0,IF('Data Entry'!CS55="Partial",2,"")))</f>
        <v/>
      </c>
      <c r="CT55" s="121" t="str">
        <f>IF('Data Entry'!CT55="Yes",1,IF('Data Entry'!CT55="No",0,IF('Data Entry'!CT55="Partial",2,"")))</f>
        <v/>
      </c>
      <c r="CU55" s="121" t="str">
        <f>IF('Data Entry'!CU55="Yes",1,IF('Data Entry'!CU55="No",0,IF('Data Entry'!CU55="Partial",2,"")))</f>
        <v/>
      </c>
      <c r="CV55" s="121" t="str">
        <f>IF('Data Entry'!CV55="Yes",1,IF('Data Entry'!CV55="No",0,IF('Data Entry'!CV55="Partial",2,"")))</f>
        <v/>
      </c>
      <c r="CW55" s="121" t="str">
        <f>IF('Data Entry'!CW55="Yes",1,IF('Data Entry'!CW55="No",0,IF('Data Entry'!CW55="Partial",2,"")))</f>
        <v/>
      </c>
      <c r="CX55" s="121" t="str">
        <f>IF('Data Entry'!CX55="Yes",1,IF('Data Entry'!CX55="No",0,IF('Data Entry'!CX55="Partial",2,"")))</f>
        <v/>
      </c>
      <c r="CY55" s="121" t="str">
        <f>IF('Data Entry'!CY55="Yes",1,IF('Data Entry'!CY55="No",0,IF('Data Entry'!CY55="Partial",2,"")))</f>
        <v/>
      </c>
      <c r="CZ55" s="121" t="str">
        <f>IF('Data Entry'!CZ55="Yes",1,IF('Data Entry'!CZ55="No",0,IF('Data Entry'!CZ55="Partial",2,"")))</f>
        <v/>
      </c>
      <c r="DA55" s="121" t="str">
        <f>IF('Data Entry'!DA55="Yes",1,IF('Data Entry'!DA55="No",0,IF('Data Entry'!DA55="Partial",2,"")))</f>
        <v/>
      </c>
      <c r="DB55" s="121" t="str">
        <f>IF('Data Entry'!DB55="Yes",1,IF('Data Entry'!DB55="No",0,IF('Data Entry'!DB55="Partial",2,"")))</f>
        <v/>
      </c>
      <c r="DC55" s="121" t="str">
        <f>IF('Data Entry'!DC55="Yes",1,IF('Data Entry'!DC55="No",0,IF('Data Entry'!DC55="Partial",2,"")))</f>
        <v/>
      </c>
      <c r="DD55" s="121" t="str">
        <f>IF('Data Entry'!DD55="Yes",1,IF('Data Entry'!DD55="No",0,IF('Data Entry'!DD55="Partial",2,"")))</f>
        <v/>
      </c>
      <c r="DE55" s="121" t="str">
        <f>IF('Data Entry'!DE55="Yes",1,IF('Data Entry'!DE55="No",0,IF('Data Entry'!DE55="Partial",2,"")))</f>
        <v/>
      </c>
      <c r="DF55" s="121" t="str">
        <f>IF('Data Entry'!DF55="Yes",1,IF('Data Entry'!DF55="No",0,IF('Data Entry'!DF55="Partial",2,"")))</f>
        <v/>
      </c>
      <c r="DG55" s="121" t="str">
        <f>IF('Data Entry'!DG55="Yes",1,IF('Data Entry'!DG55="No",0,IF('Data Entry'!DG55="Partial",2,"")))</f>
        <v/>
      </c>
      <c r="DH55" s="121" t="str">
        <f>IF('Data Entry'!DH55="Yes",1,IF('Data Entry'!DH55="No",0,IF('Data Entry'!DH55="Partial",2,"")))</f>
        <v/>
      </c>
      <c r="DI55" s="121" t="str">
        <f>IF('Data Entry'!DI55="Yes",1,IF('Data Entry'!DI55="No",0,IF('Data Entry'!DI55="Partial",2,"")))</f>
        <v/>
      </c>
      <c r="DJ55" s="121" t="str">
        <f>IF('Data Entry'!DJ55="Yes",1,IF('Data Entry'!DJ55="No",0,IF('Data Entry'!DJ55="Partial",2,"")))</f>
        <v/>
      </c>
      <c r="DK55" s="121" t="str">
        <f>IF('Data Entry'!DK55="Yes",1,IF('Data Entry'!DK55="No",0,IF('Data Entry'!DK55="Partial",2,"")))</f>
        <v/>
      </c>
      <c r="DL55" s="121" t="str">
        <f>IF('Data Entry'!DL55="Yes",1,IF('Data Entry'!DL55="No",0,IF('Data Entry'!DL55="Partial",2,"")))</f>
        <v/>
      </c>
      <c r="DM55" s="121" t="str">
        <f>IF('Data Entry'!DM55="Yes",1,IF('Data Entry'!DM55="No",0,IF('Data Entry'!DM55="Partial",2,"")))</f>
        <v/>
      </c>
      <c r="DN55" s="121" t="str">
        <f>IF('Data Entry'!DN55="Yes",1,IF('Data Entry'!DN55="No",0,IF('Data Entry'!DN55="Partial",2,"")))</f>
        <v/>
      </c>
      <c r="DO55" s="121" t="str">
        <f>IF('Data Entry'!DO55="Yes",1,IF('Data Entry'!DO55="No",0,IF('Data Entry'!DO55="Partial",2,"")))</f>
        <v/>
      </c>
      <c r="DP55" s="121" t="str">
        <f>IF('Data Entry'!DP55="Yes",1,IF('Data Entry'!DP55="No",0,IF('Data Entry'!DP55="Partial",2,"")))</f>
        <v/>
      </c>
      <c r="DQ55" s="121" t="str">
        <f>IF('Data Entry'!DQ55="Yes",1,IF('Data Entry'!DQ55="No",0,IF('Data Entry'!DQ55="Partial",2,"")))</f>
        <v/>
      </c>
      <c r="DR55" s="121" t="str">
        <f>IF('Data Entry'!DR55="Yes",1,IF('Data Entry'!DR55="No",0,IF('Data Entry'!DR55="Partial",2,"")))</f>
        <v/>
      </c>
      <c r="DS55" s="121" t="str">
        <f>IF('Data Entry'!DS55="Yes",1,IF('Data Entry'!DS55="No",0,IF('Data Entry'!DS55="Partial",2,"")))</f>
        <v/>
      </c>
      <c r="DT55" s="121" t="str">
        <f>IF('Data Entry'!DT55="Yes",1,IF('Data Entry'!DT55="No",0,IF('Data Entry'!DT55="Partial",2,"")))</f>
        <v/>
      </c>
    </row>
    <row r="57" spans="1:124" ht="16" customHeight="1">
      <c r="A57" s="157" t="s">
        <v>141</v>
      </c>
      <c r="E57" s="119">
        <f t="shared" ref="E57:AN57" si="0">SUM(E4:E9,E12:E15,E17:E21)-4</f>
        <v>26</v>
      </c>
      <c r="F57" s="119">
        <f t="shared" si="0"/>
        <v>26</v>
      </c>
      <c r="G57" s="119">
        <f t="shared" si="0"/>
        <v>26</v>
      </c>
      <c r="H57" s="119">
        <f t="shared" si="0"/>
        <v>26</v>
      </c>
      <c r="I57" s="119">
        <f t="shared" si="0"/>
        <v>26</v>
      </c>
      <c r="J57" s="119">
        <f t="shared" si="0"/>
        <v>26</v>
      </c>
      <c r="K57" s="119">
        <f t="shared" si="0"/>
        <v>26</v>
      </c>
      <c r="L57" s="119">
        <f t="shared" si="0"/>
        <v>26</v>
      </c>
      <c r="M57" s="119">
        <f t="shared" si="0"/>
        <v>26</v>
      </c>
      <c r="N57" s="119">
        <f t="shared" si="0"/>
        <v>26</v>
      </c>
      <c r="O57" s="119">
        <f t="shared" si="0"/>
        <v>26</v>
      </c>
      <c r="P57" s="119">
        <f t="shared" si="0"/>
        <v>26</v>
      </c>
      <c r="Q57" s="119">
        <f t="shared" si="0"/>
        <v>26</v>
      </c>
      <c r="R57" s="119">
        <f t="shared" si="0"/>
        <v>26</v>
      </c>
      <c r="S57" s="119">
        <f t="shared" si="0"/>
        <v>26</v>
      </c>
      <c r="T57" s="119">
        <f t="shared" si="0"/>
        <v>26</v>
      </c>
      <c r="U57" s="119">
        <f t="shared" si="0"/>
        <v>26</v>
      </c>
      <c r="V57" s="119">
        <f t="shared" si="0"/>
        <v>26</v>
      </c>
      <c r="W57" s="119">
        <f t="shared" si="0"/>
        <v>26</v>
      </c>
      <c r="X57" s="119">
        <f t="shared" si="0"/>
        <v>26</v>
      </c>
      <c r="Y57" s="119">
        <f t="shared" si="0"/>
        <v>26</v>
      </c>
      <c r="Z57" s="119">
        <f t="shared" si="0"/>
        <v>26</v>
      </c>
      <c r="AA57" s="119">
        <f t="shared" si="0"/>
        <v>26</v>
      </c>
      <c r="AB57" s="119">
        <f t="shared" si="0"/>
        <v>26</v>
      </c>
      <c r="AC57" s="119">
        <f t="shared" si="0"/>
        <v>26</v>
      </c>
      <c r="AD57" s="119">
        <f t="shared" si="0"/>
        <v>26</v>
      </c>
      <c r="AE57" s="119">
        <f t="shared" si="0"/>
        <v>26</v>
      </c>
      <c r="AF57" s="119">
        <f t="shared" si="0"/>
        <v>26</v>
      </c>
      <c r="AG57" s="119">
        <f t="shared" si="0"/>
        <v>26</v>
      </c>
      <c r="AH57" s="119">
        <f t="shared" si="0"/>
        <v>26</v>
      </c>
      <c r="AI57" s="119">
        <f t="shared" si="0"/>
        <v>26</v>
      </c>
      <c r="AJ57" s="119">
        <f t="shared" si="0"/>
        <v>26</v>
      </c>
      <c r="AK57" s="119">
        <f t="shared" si="0"/>
        <v>26</v>
      </c>
      <c r="AL57" s="119">
        <f t="shared" si="0"/>
        <v>26</v>
      </c>
      <c r="AM57" s="119">
        <f t="shared" si="0"/>
        <v>26</v>
      </c>
      <c r="AN57" s="119">
        <f t="shared" si="0"/>
        <v>26</v>
      </c>
      <c r="AO57" s="119">
        <f t="shared" ref="AO57:BX57" si="1">SUM(AO4:AO9,AO12:AO15,AO17:AO21)-4</f>
        <v>26</v>
      </c>
      <c r="AP57" s="119">
        <f t="shared" si="1"/>
        <v>26</v>
      </c>
      <c r="AQ57" s="119">
        <f t="shared" si="1"/>
        <v>26</v>
      </c>
      <c r="AR57" s="119">
        <f t="shared" si="1"/>
        <v>26</v>
      </c>
      <c r="AS57" s="119">
        <f t="shared" si="1"/>
        <v>26</v>
      </c>
      <c r="AT57" s="119">
        <f t="shared" si="1"/>
        <v>26</v>
      </c>
      <c r="AU57" s="119">
        <f t="shared" si="1"/>
        <v>26</v>
      </c>
      <c r="AV57" s="119">
        <f t="shared" si="1"/>
        <v>26</v>
      </c>
      <c r="AW57" s="119">
        <f t="shared" si="1"/>
        <v>26</v>
      </c>
      <c r="AX57" s="119">
        <f t="shared" si="1"/>
        <v>26</v>
      </c>
      <c r="AY57" s="119">
        <f t="shared" si="1"/>
        <v>26</v>
      </c>
      <c r="AZ57" s="119">
        <f t="shared" si="1"/>
        <v>26</v>
      </c>
      <c r="BA57" s="119">
        <f t="shared" si="1"/>
        <v>26</v>
      </c>
      <c r="BB57" s="119">
        <f t="shared" si="1"/>
        <v>26</v>
      </c>
      <c r="BC57" s="119">
        <f t="shared" si="1"/>
        <v>26</v>
      </c>
      <c r="BD57" s="119">
        <f t="shared" si="1"/>
        <v>26</v>
      </c>
      <c r="BE57" s="119">
        <f t="shared" si="1"/>
        <v>26</v>
      </c>
      <c r="BF57" s="119">
        <f t="shared" si="1"/>
        <v>26</v>
      </c>
      <c r="BG57" s="119">
        <f t="shared" si="1"/>
        <v>26</v>
      </c>
      <c r="BH57" s="119">
        <f t="shared" si="1"/>
        <v>26</v>
      </c>
      <c r="BI57" s="119">
        <f t="shared" si="1"/>
        <v>26</v>
      </c>
      <c r="BJ57" s="119">
        <f t="shared" si="1"/>
        <v>26</v>
      </c>
      <c r="BK57" s="119">
        <f t="shared" si="1"/>
        <v>26</v>
      </c>
      <c r="BL57" s="119">
        <f t="shared" si="1"/>
        <v>26</v>
      </c>
      <c r="BM57" s="119">
        <f t="shared" si="1"/>
        <v>26</v>
      </c>
      <c r="BN57" s="119">
        <f t="shared" si="1"/>
        <v>26</v>
      </c>
      <c r="BO57" s="119">
        <f t="shared" si="1"/>
        <v>26</v>
      </c>
      <c r="BP57" s="119">
        <f t="shared" si="1"/>
        <v>26</v>
      </c>
      <c r="BQ57" s="119">
        <f t="shared" si="1"/>
        <v>26</v>
      </c>
      <c r="BR57" s="119">
        <f t="shared" si="1"/>
        <v>26</v>
      </c>
      <c r="BS57" s="119">
        <f t="shared" si="1"/>
        <v>26</v>
      </c>
      <c r="BT57" s="119">
        <f t="shared" si="1"/>
        <v>26</v>
      </c>
      <c r="BU57" s="119">
        <f t="shared" si="1"/>
        <v>26</v>
      </c>
      <c r="BV57" s="119">
        <f t="shared" si="1"/>
        <v>26</v>
      </c>
      <c r="BW57" s="119">
        <f t="shared" si="1"/>
        <v>26</v>
      </c>
      <c r="BX57" s="119">
        <f t="shared" si="1"/>
        <v>26</v>
      </c>
      <c r="BY57" s="119">
        <f t="shared" ref="BY57:DT57" si="2">SUM(BY4:BY9,BY12:BY15,BY17:BY21)-4</f>
        <v>26</v>
      </c>
      <c r="BZ57" s="119">
        <f t="shared" si="2"/>
        <v>26</v>
      </c>
      <c r="CA57" s="119">
        <f t="shared" si="2"/>
        <v>26</v>
      </c>
      <c r="CB57" s="119">
        <f t="shared" si="2"/>
        <v>26</v>
      </c>
      <c r="CC57" s="119">
        <f t="shared" si="2"/>
        <v>26</v>
      </c>
      <c r="CD57" s="119">
        <f t="shared" si="2"/>
        <v>26</v>
      </c>
      <c r="CE57" s="119">
        <f t="shared" si="2"/>
        <v>26</v>
      </c>
      <c r="CF57" s="119">
        <f t="shared" si="2"/>
        <v>26</v>
      </c>
      <c r="CG57" s="119">
        <f t="shared" si="2"/>
        <v>26</v>
      </c>
      <c r="CH57" s="119">
        <f t="shared" si="2"/>
        <v>26</v>
      </c>
      <c r="CI57" s="119">
        <f t="shared" si="2"/>
        <v>26</v>
      </c>
      <c r="CJ57" s="119">
        <f t="shared" si="2"/>
        <v>26</v>
      </c>
      <c r="CK57" s="119">
        <f t="shared" si="2"/>
        <v>26</v>
      </c>
      <c r="CL57" s="119">
        <f t="shared" si="2"/>
        <v>26</v>
      </c>
      <c r="CM57" s="119">
        <f t="shared" si="2"/>
        <v>26</v>
      </c>
      <c r="CN57" s="119">
        <f t="shared" si="2"/>
        <v>26</v>
      </c>
      <c r="CO57" s="119">
        <f t="shared" si="2"/>
        <v>26</v>
      </c>
      <c r="CP57" s="119">
        <f t="shared" si="2"/>
        <v>26</v>
      </c>
      <c r="CQ57" s="119">
        <f t="shared" si="2"/>
        <v>26</v>
      </c>
      <c r="CR57" s="119">
        <f t="shared" si="2"/>
        <v>26</v>
      </c>
      <c r="CS57" s="119">
        <f t="shared" si="2"/>
        <v>26</v>
      </c>
      <c r="CT57" s="119">
        <f t="shared" si="2"/>
        <v>26</v>
      </c>
      <c r="CU57" s="119">
        <f t="shared" si="2"/>
        <v>26</v>
      </c>
      <c r="CV57" s="119">
        <f t="shared" si="2"/>
        <v>26</v>
      </c>
      <c r="CW57" s="119">
        <f t="shared" si="2"/>
        <v>26</v>
      </c>
      <c r="CX57" s="119">
        <f t="shared" si="2"/>
        <v>26</v>
      </c>
      <c r="CY57" s="119">
        <f t="shared" si="2"/>
        <v>26</v>
      </c>
      <c r="CZ57" s="119">
        <f t="shared" si="2"/>
        <v>26</v>
      </c>
      <c r="DA57" s="119">
        <f t="shared" si="2"/>
        <v>26</v>
      </c>
      <c r="DB57" s="119">
        <f t="shared" si="2"/>
        <v>26</v>
      </c>
      <c r="DC57" s="119">
        <f t="shared" si="2"/>
        <v>26</v>
      </c>
      <c r="DD57" s="119">
        <f t="shared" si="2"/>
        <v>26</v>
      </c>
      <c r="DE57" s="119">
        <f t="shared" si="2"/>
        <v>26</v>
      </c>
      <c r="DF57" s="119">
        <f t="shared" si="2"/>
        <v>26</v>
      </c>
      <c r="DG57" s="119">
        <f t="shared" si="2"/>
        <v>26</v>
      </c>
      <c r="DH57" s="119">
        <f t="shared" si="2"/>
        <v>26</v>
      </c>
      <c r="DI57" s="119">
        <f t="shared" si="2"/>
        <v>26</v>
      </c>
      <c r="DJ57" s="119">
        <f t="shared" si="2"/>
        <v>26</v>
      </c>
      <c r="DK57" s="119">
        <f t="shared" si="2"/>
        <v>26</v>
      </c>
      <c r="DL57" s="119">
        <f t="shared" si="2"/>
        <v>26</v>
      </c>
      <c r="DM57" s="119">
        <f t="shared" si="2"/>
        <v>26</v>
      </c>
      <c r="DN57" s="119">
        <f t="shared" si="2"/>
        <v>26</v>
      </c>
      <c r="DO57" s="119">
        <f t="shared" si="2"/>
        <v>26</v>
      </c>
      <c r="DP57" s="119">
        <f t="shared" si="2"/>
        <v>26</v>
      </c>
      <c r="DQ57" s="119">
        <f t="shared" si="2"/>
        <v>26</v>
      </c>
      <c r="DR57" s="119">
        <f t="shared" si="2"/>
        <v>26</v>
      </c>
      <c r="DS57" s="119">
        <f t="shared" si="2"/>
        <v>26</v>
      </c>
      <c r="DT57" s="119">
        <f t="shared" si="2"/>
        <v>26</v>
      </c>
    </row>
    <row r="58" spans="1:124" ht="16" customHeight="1">
      <c r="A58" s="157"/>
      <c r="E58" s="121">
        <v>0</v>
      </c>
      <c r="F58" s="119">
        <v>1</v>
      </c>
      <c r="G58" s="119">
        <v>2</v>
      </c>
      <c r="H58" s="119">
        <v>3</v>
      </c>
      <c r="I58" s="119">
        <v>4</v>
      </c>
      <c r="J58" s="119">
        <v>0</v>
      </c>
      <c r="K58" s="121">
        <v>4</v>
      </c>
      <c r="L58" s="119">
        <v>2</v>
      </c>
      <c r="M58" s="119">
        <v>3</v>
      </c>
      <c r="N58" s="119">
        <v>4</v>
      </c>
      <c r="O58" s="119">
        <v>1</v>
      </c>
      <c r="P58" s="119">
        <v>0</v>
      </c>
      <c r="Q58" s="121">
        <v>4</v>
      </c>
      <c r="R58" s="119">
        <v>2</v>
      </c>
      <c r="S58" s="119">
        <v>3</v>
      </c>
      <c r="T58" s="119">
        <v>4</v>
      </c>
      <c r="U58" s="119">
        <v>3</v>
      </c>
      <c r="V58" s="119">
        <v>4</v>
      </c>
      <c r="W58" s="121">
        <v>4</v>
      </c>
      <c r="X58" s="119">
        <v>1</v>
      </c>
      <c r="Y58" s="119">
        <v>2</v>
      </c>
      <c r="Z58" s="119">
        <v>3</v>
      </c>
      <c r="AA58" s="119">
        <v>4</v>
      </c>
      <c r="AB58" s="119">
        <v>0</v>
      </c>
      <c r="AC58" s="121">
        <v>1</v>
      </c>
      <c r="AD58" s="119">
        <v>2</v>
      </c>
      <c r="AE58" s="119">
        <v>3</v>
      </c>
      <c r="AF58" s="119">
        <v>4</v>
      </c>
      <c r="AG58" s="119">
        <v>1</v>
      </c>
      <c r="AH58" s="119">
        <v>0</v>
      </c>
      <c r="AI58" s="121">
        <v>4</v>
      </c>
      <c r="AJ58" s="119">
        <v>2</v>
      </c>
      <c r="AK58" s="119">
        <v>3</v>
      </c>
      <c r="AL58" s="119">
        <v>4</v>
      </c>
      <c r="AM58" s="119">
        <v>3</v>
      </c>
      <c r="AN58" s="119">
        <v>4</v>
      </c>
      <c r="AO58" s="121">
        <v>0</v>
      </c>
      <c r="AP58" s="119">
        <v>1</v>
      </c>
      <c r="AQ58" s="119">
        <v>2</v>
      </c>
      <c r="AR58" s="119">
        <v>3</v>
      </c>
      <c r="AS58" s="119">
        <v>4</v>
      </c>
      <c r="AT58" s="119">
        <v>0</v>
      </c>
      <c r="AU58" s="121">
        <v>4</v>
      </c>
      <c r="AV58" s="119">
        <v>2</v>
      </c>
      <c r="AW58" s="119">
        <v>3</v>
      </c>
      <c r="AX58" s="119">
        <v>4</v>
      </c>
      <c r="AY58" s="119">
        <v>1</v>
      </c>
      <c r="AZ58" s="119">
        <v>0</v>
      </c>
      <c r="BA58" s="121">
        <v>4</v>
      </c>
      <c r="BB58" s="119">
        <v>2</v>
      </c>
      <c r="BC58" s="119">
        <v>3</v>
      </c>
      <c r="BD58" s="119">
        <v>4</v>
      </c>
      <c r="BE58" s="119">
        <v>3</v>
      </c>
      <c r="BF58" s="119">
        <v>4</v>
      </c>
      <c r="BG58" s="121">
        <v>4</v>
      </c>
      <c r="BH58" s="119">
        <v>1</v>
      </c>
      <c r="BI58" s="119">
        <v>2</v>
      </c>
      <c r="BJ58" s="119">
        <v>3</v>
      </c>
      <c r="BK58" s="119">
        <v>4</v>
      </c>
      <c r="BL58" s="119">
        <v>0</v>
      </c>
      <c r="BM58" s="121">
        <v>1</v>
      </c>
      <c r="BN58" s="119">
        <v>2</v>
      </c>
      <c r="BO58" s="119">
        <v>3</v>
      </c>
      <c r="BP58" s="119">
        <v>4</v>
      </c>
      <c r="BQ58" s="119">
        <v>1</v>
      </c>
      <c r="BR58" s="119">
        <v>0</v>
      </c>
      <c r="BS58" s="121">
        <v>4</v>
      </c>
      <c r="BT58" s="119">
        <v>2</v>
      </c>
      <c r="BU58" s="119">
        <v>3</v>
      </c>
      <c r="BV58" s="119">
        <v>4</v>
      </c>
      <c r="BW58" s="119">
        <v>3</v>
      </c>
      <c r="BX58" s="119">
        <v>4</v>
      </c>
      <c r="BY58" s="119">
        <v>3</v>
      </c>
      <c r="BZ58" s="119">
        <v>3</v>
      </c>
      <c r="CA58" s="119">
        <v>3</v>
      </c>
      <c r="CB58" s="119">
        <v>3</v>
      </c>
      <c r="CC58" s="119">
        <v>3</v>
      </c>
      <c r="CD58" s="119">
        <v>3</v>
      </c>
      <c r="CE58" s="119">
        <v>3</v>
      </c>
      <c r="CF58" s="119">
        <v>3</v>
      </c>
      <c r="CG58" s="119">
        <v>3</v>
      </c>
      <c r="CH58" s="119">
        <v>3</v>
      </c>
      <c r="CI58" s="119">
        <v>3</v>
      </c>
      <c r="CJ58" s="119">
        <v>3</v>
      </c>
      <c r="CK58" s="119">
        <v>3</v>
      </c>
      <c r="CL58" s="119">
        <v>3</v>
      </c>
      <c r="CM58" s="119">
        <v>3</v>
      </c>
      <c r="CN58" s="119">
        <v>3</v>
      </c>
      <c r="CO58" s="119">
        <v>3</v>
      </c>
      <c r="CP58" s="119">
        <v>3</v>
      </c>
      <c r="CQ58" s="119">
        <v>3</v>
      </c>
      <c r="CR58" s="119">
        <v>3</v>
      </c>
      <c r="CS58" s="119">
        <v>3</v>
      </c>
      <c r="CT58" s="119">
        <v>3</v>
      </c>
      <c r="CU58" s="119">
        <v>3</v>
      </c>
      <c r="CV58" s="119">
        <v>3</v>
      </c>
      <c r="CW58" s="119">
        <v>3</v>
      </c>
      <c r="CX58" s="119">
        <v>3</v>
      </c>
      <c r="CY58" s="119">
        <v>3</v>
      </c>
      <c r="CZ58" s="119">
        <v>3</v>
      </c>
      <c r="DA58" s="119">
        <v>3</v>
      </c>
      <c r="DB58" s="119">
        <v>3</v>
      </c>
      <c r="DC58" s="119">
        <v>3</v>
      </c>
      <c r="DD58" s="119">
        <v>3</v>
      </c>
      <c r="DE58" s="119">
        <v>3</v>
      </c>
      <c r="DF58" s="119">
        <v>3</v>
      </c>
      <c r="DG58" s="119">
        <v>3</v>
      </c>
      <c r="DH58" s="119">
        <v>3</v>
      </c>
      <c r="DI58" s="119">
        <v>3</v>
      </c>
      <c r="DJ58" s="119">
        <v>3</v>
      </c>
      <c r="DK58" s="119">
        <v>3</v>
      </c>
      <c r="DL58" s="119">
        <v>3</v>
      </c>
      <c r="DM58" s="119">
        <v>3</v>
      </c>
      <c r="DN58" s="119">
        <v>3</v>
      </c>
      <c r="DO58" s="119">
        <v>3</v>
      </c>
      <c r="DP58" s="119">
        <v>3</v>
      </c>
      <c r="DQ58" s="119">
        <v>3</v>
      </c>
      <c r="DR58" s="119">
        <v>3</v>
      </c>
      <c r="DS58" s="119">
        <v>3</v>
      </c>
      <c r="DT58" s="119">
        <v>3</v>
      </c>
    </row>
    <row r="59" spans="1:124" ht="16" customHeight="1">
      <c r="A59" s="157"/>
      <c r="E59" s="119">
        <f t="shared" ref="E59:AN59" si="3">SUM(E4:E8,E12:E15,E18:E21)</f>
        <v>26</v>
      </c>
      <c r="F59" s="119">
        <f t="shared" si="3"/>
        <v>26</v>
      </c>
      <c r="G59" s="119">
        <f t="shared" si="3"/>
        <v>26</v>
      </c>
      <c r="H59" s="119">
        <f t="shared" si="3"/>
        <v>26</v>
      </c>
      <c r="I59" s="119">
        <f t="shared" si="3"/>
        <v>26</v>
      </c>
      <c r="J59" s="119">
        <f t="shared" si="3"/>
        <v>26</v>
      </c>
      <c r="K59" s="119">
        <f t="shared" si="3"/>
        <v>26</v>
      </c>
      <c r="L59" s="119">
        <f t="shared" si="3"/>
        <v>26</v>
      </c>
      <c r="M59" s="119">
        <f t="shared" si="3"/>
        <v>26</v>
      </c>
      <c r="N59" s="119">
        <f t="shared" si="3"/>
        <v>26</v>
      </c>
      <c r="O59" s="119">
        <f t="shared" si="3"/>
        <v>26</v>
      </c>
      <c r="P59" s="119">
        <f t="shared" si="3"/>
        <v>26</v>
      </c>
      <c r="Q59" s="119">
        <f t="shared" si="3"/>
        <v>26</v>
      </c>
      <c r="R59" s="119">
        <f t="shared" si="3"/>
        <v>26</v>
      </c>
      <c r="S59" s="119">
        <f t="shared" si="3"/>
        <v>26</v>
      </c>
      <c r="T59" s="119">
        <f t="shared" si="3"/>
        <v>26</v>
      </c>
      <c r="U59" s="119">
        <f t="shared" si="3"/>
        <v>26</v>
      </c>
      <c r="V59" s="119">
        <f t="shared" si="3"/>
        <v>26</v>
      </c>
      <c r="W59" s="119">
        <f t="shared" si="3"/>
        <v>26</v>
      </c>
      <c r="X59" s="119">
        <f t="shared" si="3"/>
        <v>26</v>
      </c>
      <c r="Y59" s="119">
        <f t="shared" si="3"/>
        <v>26</v>
      </c>
      <c r="Z59" s="119">
        <f t="shared" si="3"/>
        <v>26</v>
      </c>
      <c r="AA59" s="119">
        <f t="shared" si="3"/>
        <v>26</v>
      </c>
      <c r="AB59" s="119">
        <f t="shared" si="3"/>
        <v>26</v>
      </c>
      <c r="AC59" s="119">
        <f t="shared" si="3"/>
        <v>26</v>
      </c>
      <c r="AD59" s="119">
        <f t="shared" si="3"/>
        <v>26</v>
      </c>
      <c r="AE59" s="119">
        <f t="shared" si="3"/>
        <v>26</v>
      </c>
      <c r="AF59" s="119">
        <f t="shared" si="3"/>
        <v>26</v>
      </c>
      <c r="AG59" s="119">
        <f t="shared" si="3"/>
        <v>26</v>
      </c>
      <c r="AH59" s="119">
        <f t="shared" si="3"/>
        <v>26</v>
      </c>
      <c r="AI59" s="119">
        <f t="shared" si="3"/>
        <v>26</v>
      </c>
      <c r="AJ59" s="119">
        <f t="shared" si="3"/>
        <v>26</v>
      </c>
      <c r="AK59" s="119">
        <f t="shared" si="3"/>
        <v>26</v>
      </c>
      <c r="AL59" s="119">
        <f t="shared" si="3"/>
        <v>26</v>
      </c>
      <c r="AM59" s="119">
        <f t="shared" si="3"/>
        <v>26</v>
      </c>
      <c r="AN59" s="119">
        <f t="shared" si="3"/>
        <v>26</v>
      </c>
      <c r="AO59" s="119">
        <f t="shared" ref="AO59:BX59" si="4">SUM(AO4:AO8,AO12:AO15,AO18:AO21)</f>
        <v>26</v>
      </c>
      <c r="AP59" s="119">
        <f t="shared" si="4"/>
        <v>26</v>
      </c>
      <c r="AQ59" s="119">
        <f t="shared" si="4"/>
        <v>26</v>
      </c>
      <c r="AR59" s="119">
        <f t="shared" si="4"/>
        <v>26</v>
      </c>
      <c r="AS59" s="119">
        <f t="shared" si="4"/>
        <v>26</v>
      </c>
      <c r="AT59" s="119">
        <f t="shared" si="4"/>
        <v>26</v>
      </c>
      <c r="AU59" s="119">
        <f t="shared" si="4"/>
        <v>26</v>
      </c>
      <c r="AV59" s="119">
        <f t="shared" si="4"/>
        <v>26</v>
      </c>
      <c r="AW59" s="119">
        <f t="shared" si="4"/>
        <v>26</v>
      </c>
      <c r="AX59" s="119">
        <f t="shared" si="4"/>
        <v>26</v>
      </c>
      <c r="AY59" s="119">
        <f t="shared" si="4"/>
        <v>26</v>
      </c>
      <c r="AZ59" s="119">
        <f t="shared" si="4"/>
        <v>26</v>
      </c>
      <c r="BA59" s="119">
        <f t="shared" si="4"/>
        <v>26</v>
      </c>
      <c r="BB59" s="119">
        <f t="shared" si="4"/>
        <v>26</v>
      </c>
      <c r="BC59" s="119">
        <f t="shared" si="4"/>
        <v>26</v>
      </c>
      <c r="BD59" s="119">
        <f t="shared" si="4"/>
        <v>26</v>
      </c>
      <c r="BE59" s="119">
        <f t="shared" si="4"/>
        <v>26</v>
      </c>
      <c r="BF59" s="119">
        <f t="shared" si="4"/>
        <v>26</v>
      </c>
      <c r="BG59" s="119">
        <f t="shared" si="4"/>
        <v>26</v>
      </c>
      <c r="BH59" s="119">
        <f t="shared" si="4"/>
        <v>26</v>
      </c>
      <c r="BI59" s="119">
        <f t="shared" si="4"/>
        <v>26</v>
      </c>
      <c r="BJ59" s="119">
        <f t="shared" si="4"/>
        <v>26</v>
      </c>
      <c r="BK59" s="119">
        <f t="shared" si="4"/>
        <v>26</v>
      </c>
      <c r="BL59" s="119">
        <f t="shared" si="4"/>
        <v>26</v>
      </c>
      <c r="BM59" s="119">
        <f t="shared" si="4"/>
        <v>26</v>
      </c>
      <c r="BN59" s="119">
        <f t="shared" si="4"/>
        <v>26</v>
      </c>
      <c r="BO59" s="119">
        <f t="shared" si="4"/>
        <v>26</v>
      </c>
      <c r="BP59" s="119">
        <f t="shared" si="4"/>
        <v>26</v>
      </c>
      <c r="BQ59" s="119">
        <f t="shared" si="4"/>
        <v>26</v>
      </c>
      <c r="BR59" s="119">
        <f t="shared" si="4"/>
        <v>26</v>
      </c>
      <c r="BS59" s="119">
        <f t="shared" si="4"/>
        <v>26</v>
      </c>
      <c r="BT59" s="119">
        <f t="shared" si="4"/>
        <v>26</v>
      </c>
      <c r="BU59" s="119">
        <f t="shared" si="4"/>
        <v>26</v>
      </c>
      <c r="BV59" s="119">
        <f t="shared" si="4"/>
        <v>26</v>
      </c>
      <c r="BW59" s="119">
        <f t="shared" si="4"/>
        <v>26</v>
      </c>
      <c r="BX59" s="119">
        <f t="shared" si="4"/>
        <v>26</v>
      </c>
      <c r="BY59" s="119">
        <f t="shared" ref="BY59:DT59" si="5">SUM(BY4:BY8,BY12:BY15,BY18:BY21)</f>
        <v>26</v>
      </c>
      <c r="BZ59" s="119">
        <f t="shared" si="5"/>
        <v>26</v>
      </c>
      <c r="CA59" s="119">
        <f t="shared" si="5"/>
        <v>26</v>
      </c>
      <c r="CB59" s="119">
        <f t="shared" si="5"/>
        <v>26</v>
      </c>
      <c r="CC59" s="119">
        <f t="shared" si="5"/>
        <v>26</v>
      </c>
      <c r="CD59" s="119">
        <f t="shared" si="5"/>
        <v>26</v>
      </c>
      <c r="CE59" s="119">
        <f t="shared" si="5"/>
        <v>26</v>
      </c>
      <c r="CF59" s="119">
        <f t="shared" si="5"/>
        <v>26</v>
      </c>
      <c r="CG59" s="119">
        <f t="shared" si="5"/>
        <v>26</v>
      </c>
      <c r="CH59" s="119">
        <f t="shared" si="5"/>
        <v>26</v>
      </c>
      <c r="CI59" s="119">
        <f t="shared" si="5"/>
        <v>26</v>
      </c>
      <c r="CJ59" s="119">
        <f t="shared" si="5"/>
        <v>26</v>
      </c>
      <c r="CK59" s="119">
        <f t="shared" si="5"/>
        <v>26</v>
      </c>
      <c r="CL59" s="119">
        <f t="shared" si="5"/>
        <v>26</v>
      </c>
      <c r="CM59" s="119">
        <f t="shared" si="5"/>
        <v>26</v>
      </c>
      <c r="CN59" s="119">
        <f t="shared" si="5"/>
        <v>26</v>
      </c>
      <c r="CO59" s="119">
        <f t="shared" si="5"/>
        <v>26</v>
      </c>
      <c r="CP59" s="119">
        <f t="shared" si="5"/>
        <v>26</v>
      </c>
      <c r="CQ59" s="119">
        <f t="shared" si="5"/>
        <v>26</v>
      </c>
      <c r="CR59" s="119">
        <f t="shared" si="5"/>
        <v>26</v>
      </c>
      <c r="CS59" s="119">
        <f t="shared" si="5"/>
        <v>26</v>
      </c>
      <c r="CT59" s="119">
        <f t="shared" si="5"/>
        <v>26</v>
      </c>
      <c r="CU59" s="119">
        <f t="shared" si="5"/>
        <v>26</v>
      </c>
      <c r="CV59" s="119">
        <f t="shared" si="5"/>
        <v>26</v>
      </c>
      <c r="CW59" s="119">
        <f t="shared" si="5"/>
        <v>26</v>
      </c>
      <c r="CX59" s="119">
        <f t="shared" si="5"/>
        <v>26</v>
      </c>
      <c r="CY59" s="119">
        <f t="shared" si="5"/>
        <v>26</v>
      </c>
      <c r="CZ59" s="119">
        <f t="shared" si="5"/>
        <v>26</v>
      </c>
      <c r="DA59" s="119">
        <f t="shared" si="5"/>
        <v>26</v>
      </c>
      <c r="DB59" s="119">
        <f t="shared" si="5"/>
        <v>26</v>
      </c>
      <c r="DC59" s="119">
        <f t="shared" si="5"/>
        <v>26</v>
      </c>
      <c r="DD59" s="119">
        <f t="shared" si="5"/>
        <v>26</v>
      </c>
      <c r="DE59" s="119">
        <f t="shared" si="5"/>
        <v>26</v>
      </c>
      <c r="DF59" s="119">
        <f t="shared" si="5"/>
        <v>26</v>
      </c>
      <c r="DG59" s="119">
        <f t="shared" si="5"/>
        <v>26</v>
      </c>
      <c r="DH59" s="119">
        <f t="shared" si="5"/>
        <v>26</v>
      </c>
      <c r="DI59" s="119">
        <f t="shared" si="5"/>
        <v>26</v>
      </c>
      <c r="DJ59" s="119">
        <f t="shared" si="5"/>
        <v>26</v>
      </c>
      <c r="DK59" s="119">
        <f t="shared" si="5"/>
        <v>26</v>
      </c>
      <c r="DL59" s="119">
        <f t="shared" si="5"/>
        <v>26</v>
      </c>
      <c r="DM59" s="119">
        <f t="shared" si="5"/>
        <v>26</v>
      </c>
      <c r="DN59" s="119">
        <f t="shared" si="5"/>
        <v>26</v>
      </c>
      <c r="DO59" s="119">
        <f t="shared" si="5"/>
        <v>26</v>
      </c>
      <c r="DP59" s="119">
        <f t="shared" si="5"/>
        <v>26</v>
      </c>
      <c r="DQ59" s="119">
        <f t="shared" si="5"/>
        <v>26</v>
      </c>
      <c r="DR59" s="119">
        <f t="shared" si="5"/>
        <v>26</v>
      </c>
      <c r="DS59" s="119">
        <f t="shared" si="5"/>
        <v>26</v>
      </c>
      <c r="DT59" s="119">
        <f t="shared" si="5"/>
        <v>26</v>
      </c>
    </row>
    <row r="60" spans="1:124" ht="16" customHeight="1">
      <c r="A60" s="157"/>
      <c r="E60" s="119">
        <f t="shared" ref="E60:AN60" si="6">IF(E9=1,1,0)</f>
        <v>0</v>
      </c>
      <c r="F60" s="119">
        <f t="shared" si="6"/>
        <v>0</v>
      </c>
      <c r="G60" s="119">
        <f t="shared" si="6"/>
        <v>0</v>
      </c>
      <c r="H60" s="119">
        <f t="shared" si="6"/>
        <v>0</v>
      </c>
      <c r="I60" s="119">
        <f t="shared" si="6"/>
        <v>0</v>
      </c>
      <c r="J60" s="119">
        <f t="shared" si="6"/>
        <v>0</v>
      </c>
      <c r="K60" s="119">
        <f t="shared" si="6"/>
        <v>0</v>
      </c>
      <c r="L60" s="119">
        <f t="shared" si="6"/>
        <v>0</v>
      </c>
      <c r="M60" s="119">
        <f t="shared" si="6"/>
        <v>0</v>
      </c>
      <c r="N60" s="119">
        <f t="shared" si="6"/>
        <v>0</v>
      </c>
      <c r="O60" s="119">
        <f t="shared" si="6"/>
        <v>0</v>
      </c>
      <c r="P60" s="119">
        <f t="shared" si="6"/>
        <v>0</v>
      </c>
      <c r="Q60" s="119">
        <f t="shared" si="6"/>
        <v>0</v>
      </c>
      <c r="R60" s="119">
        <f t="shared" si="6"/>
        <v>0</v>
      </c>
      <c r="S60" s="119">
        <f t="shared" si="6"/>
        <v>0</v>
      </c>
      <c r="T60" s="119">
        <f t="shared" si="6"/>
        <v>0</v>
      </c>
      <c r="U60" s="119">
        <f t="shared" si="6"/>
        <v>0</v>
      </c>
      <c r="V60" s="119">
        <f t="shared" si="6"/>
        <v>0</v>
      </c>
      <c r="W60" s="119">
        <f t="shared" si="6"/>
        <v>0</v>
      </c>
      <c r="X60" s="119">
        <f t="shared" si="6"/>
        <v>0</v>
      </c>
      <c r="Y60" s="119">
        <f t="shared" si="6"/>
        <v>0</v>
      </c>
      <c r="Z60" s="119">
        <f t="shared" si="6"/>
        <v>0</v>
      </c>
      <c r="AA60" s="119">
        <f t="shared" si="6"/>
        <v>0</v>
      </c>
      <c r="AB60" s="119">
        <f t="shared" si="6"/>
        <v>0</v>
      </c>
      <c r="AC60" s="119">
        <f t="shared" si="6"/>
        <v>0</v>
      </c>
      <c r="AD60" s="119">
        <f t="shared" si="6"/>
        <v>0</v>
      </c>
      <c r="AE60" s="119">
        <f t="shared" si="6"/>
        <v>0</v>
      </c>
      <c r="AF60" s="119">
        <f t="shared" si="6"/>
        <v>0</v>
      </c>
      <c r="AG60" s="119">
        <f t="shared" si="6"/>
        <v>0</v>
      </c>
      <c r="AH60" s="119">
        <f t="shared" si="6"/>
        <v>0</v>
      </c>
      <c r="AI60" s="119">
        <f t="shared" si="6"/>
        <v>0</v>
      </c>
      <c r="AJ60" s="119">
        <f t="shared" si="6"/>
        <v>0</v>
      </c>
      <c r="AK60" s="119">
        <f t="shared" si="6"/>
        <v>0</v>
      </c>
      <c r="AL60" s="119">
        <f t="shared" si="6"/>
        <v>0</v>
      </c>
      <c r="AM60" s="119">
        <f t="shared" si="6"/>
        <v>0</v>
      </c>
      <c r="AN60" s="119">
        <f t="shared" si="6"/>
        <v>0</v>
      </c>
      <c r="AO60" s="119">
        <f t="shared" ref="AO60:BX60" si="7">IF(AO9=1,1,0)</f>
        <v>0</v>
      </c>
      <c r="AP60" s="119">
        <f t="shared" si="7"/>
        <v>0</v>
      </c>
      <c r="AQ60" s="119">
        <f t="shared" si="7"/>
        <v>0</v>
      </c>
      <c r="AR60" s="119">
        <f t="shared" si="7"/>
        <v>0</v>
      </c>
      <c r="AS60" s="119">
        <f t="shared" si="7"/>
        <v>0</v>
      </c>
      <c r="AT60" s="119">
        <f t="shared" si="7"/>
        <v>0</v>
      </c>
      <c r="AU60" s="119">
        <f t="shared" si="7"/>
        <v>0</v>
      </c>
      <c r="AV60" s="119">
        <f t="shared" si="7"/>
        <v>0</v>
      </c>
      <c r="AW60" s="119">
        <f t="shared" si="7"/>
        <v>0</v>
      </c>
      <c r="AX60" s="119">
        <f t="shared" si="7"/>
        <v>0</v>
      </c>
      <c r="AY60" s="119">
        <f t="shared" si="7"/>
        <v>0</v>
      </c>
      <c r="AZ60" s="119">
        <f t="shared" si="7"/>
        <v>0</v>
      </c>
      <c r="BA60" s="119">
        <f t="shared" si="7"/>
        <v>0</v>
      </c>
      <c r="BB60" s="119">
        <f t="shared" si="7"/>
        <v>0</v>
      </c>
      <c r="BC60" s="119">
        <f t="shared" si="7"/>
        <v>0</v>
      </c>
      <c r="BD60" s="119">
        <f t="shared" si="7"/>
        <v>0</v>
      </c>
      <c r="BE60" s="119">
        <f t="shared" si="7"/>
        <v>0</v>
      </c>
      <c r="BF60" s="119">
        <f t="shared" si="7"/>
        <v>0</v>
      </c>
      <c r="BG60" s="119">
        <f t="shared" si="7"/>
        <v>0</v>
      </c>
      <c r="BH60" s="119">
        <f t="shared" si="7"/>
        <v>0</v>
      </c>
      <c r="BI60" s="119">
        <f t="shared" si="7"/>
        <v>0</v>
      </c>
      <c r="BJ60" s="119">
        <f t="shared" si="7"/>
        <v>0</v>
      </c>
      <c r="BK60" s="119">
        <f t="shared" si="7"/>
        <v>0</v>
      </c>
      <c r="BL60" s="119">
        <f t="shared" si="7"/>
        <v>0</v>
      </c>
      <c r="BM60" s="119">
        <f t="shared" si="7"/>
        <v>0</v>
      </c>
      <c r="BN60" s="119">
        <f t="shared" si="7"/>
        <v>0</v>
      </c>
      <c r="BO60" s="119">
        <f t="shared" si="7"/>
        <v>0</v>
      </c>
      <c r="BP60" s="119">
        <f t="shared" si="7"/>
        <v>0</v>
      </c>
      <c r="BQ60" s="119">
        <f t="shared" si="7"/>
        <v>0</v>
      </c>
      <c r="BR60" s="119">
        <f t="shared" si="7"/>
        <v>0</v>
      </c>
      <c r="BS60" s="119">
        <f t="shared" si="7"/>
        <v>0</v>
      </c>
      <c r="BT60" s="119">
        <f t="shared" si="7"/>
        <v>0</v>
      </c>
      <c r="BU60" s="119">
        <f t="shared" si="7"/>
        <v>0</v>
      </c>
      <c r="BV60" s="119">
        <f t="shared" si="7"/>
        <v>0</v>
      </c>
      <c r="BW60" s="119">
        <f t="shared" si="7"/>
        <v>0</v>
      </c>
      <c r="BX60" s="119">
        <f t="shared" si="7"/>
        <v>0</v>
      </c>
      <c r="BY60" s="119">
        <f t="shared" ref="BY60:DT60" si="8">IF(BY9=1,1,0)</f>
        <v>0</v>
      </c>
      <c r="BZ60" s="119">
        <f t="shared" si="8"/>
        <v>0</v>
      </c>
      <c r="CA60" s="119">
        <f t="shared" si="8"/>
        <v>0</v>
      </c>
      <c r="CB60" s="119">
        <f t="shared" si="8"/>
        <v>0</v>
      </c>
      <c r="CC60" s="119">
        <f t="shared" si="8"/>
        <v>0</v>
      </c>
      <c r="CD60" s="119">
        <f t="shared" si="8"/>
        <v>0</v>
      </c>
      <c r="CE60" s="119">
        <f t="shared" si="8"/>
        <v>0</v>
      </c>
      <c r="CF60" s="119">
        <f t="shared" si="8"/>
        <v>0</v>
      </c>
      <c r="CG60" s="119">
        <f t="shared" si="8"/>
        <v>0</v>
      </c>
      <c r="CH60" s="119">
        <f t="shared" si="8"/>
        <v>0</v>
      </c>
      <c r="CI60" s="119">
        <f t="shared" si="8"/>
        <v>0</v>
      </c>
      <c r="CJ60" s="119">
        <f t="shared" si="8"/>
        <v>0</v>
      </c>
      <c r="CK60" s="119">
        <f t="shared" si="8"/>
        <v>0</v>
      </c>
      <c r="CL60" s="119">
        <f t="shared" si="8"/>
        <v>0</v>
      </c>
      <c r="CM60" s="119">
        <f t="shared" si="8"/>
        <v>0</v>
      </c>
      <c r="CN60" s="119">
        <f t="shared" si="8"/>
        <v>0</v>
      </c>
      <c r="CO60" s="119">
        <f t="shared" si="8"/>
        <v>0</v>
      </c>
      <c r="CP60" s="119">
        <f t="shared" si="8"/>
        <v>0</v>
      </c>
      <c r="CQ60" s="119">
        <f t="shared" si="8"/>
        <v>0</v>
      </c>
      <c r="CR60" s="119">
        <f t="shared" si="8"/>
        <v>0</v>
      </c>
      <c r="CS60" s="119">
        <f t="shared" si="8"/>
        <v>0</v>
      </c>
      <c r="CT60" s="119">
        <f t="shared" si="8"/>
        <v>0</v>
      </c>
      <c r="CU60" s="119">
        <f t="shared" si="8"/>
        <v>0</v>
      </c>
      <c r="CV60" s="119">
        <f t="shared" si="8"/>
        <v>0</v>
      </c>
      <c r="CW60" s="119">
        <f t="shared" si="8"/>
        <v>0</v>
      </c>
      <c r="CX60" s="119">
        <f t="shared" si="8"/>
        <v>0</v>
      </c>
      <c r="CY60" s="119">
        <f t="shared" si="8"/>
        <v>0</v>
      </c>
      <c r="CZ60" s="119">
        <f t="shared" si="8"/>
        <v>0</v>
      </c>
      <c r="DA60" s="119">
        <f t="shared" si="8"/>
        <v>0</v>
      </c>
      <c r="DB60" s="119">
        <f t="shared" si="8"/>
        <v>0</v>
      </c>
      <c r="DC60" s="119">
        <f t="shared" si="8"/>
        <v>0</v>
      </c>
      <c r="DD60" s="119">
        <f t="shared" si="8"/>
        <v>0</v>
      </c>
      <c r="DE60" s="119">
        <f t="shared" si="8"/>
        <v>0</v>
      </c>
      <c r="DF60" s="119">
        <f t="shared" si="8"/>
        <v>0</v>
      </c>
      <c r="DG60" s="119">
        <f t="shared" si="8"/>
        <v>0</v>
      </c>
      <c r="DH60" s="119">
        <f t="shared" si="8"/>
        <v>0</v>
      </c>
      <c r="DI60" s="119">
        <f t="shared" si="8"/>
        <v>0</v>
      </c>
      <c r="DJ60" s="119">
        <f t="shared" si="8"/>
        <v>0</v>
      </c>
      <c r="DK60" s="119">
        <f t="shared" si="8"/>
        <v>0</v>
      </c>
      <c r="DL60" s="119">
        <f t="shared" si="8"/>
        <v>0</v>
      </c>
      <c r="DM60" s="119">
        <f t="shared" si="8"/>
        <v>0</v>
      </c>
      <c r="DN60" s="119">
        <f t="shared" si="8"/>
        <v>0</v>
      </c>
      <c r="DO60" s="119">
        <f t="shared" si="8"/>
        <v>0</v>
      </c>
      <c r="DP60" s="119">
        <f t="shared" si="8"/>
        <v>0</v>
      </c>
      <c r="DQ60" s="119">
        <f t="shared" si="8"/>
        <v>0</v>
      </c>
      <c r="DR60" s="119">
        <f t="shared" si="8"/>
        <v>0</v>
      </c>
      <c r="DS60" s="119">
        <f t="shared" si="8"/>
        <v>0</v>
      </c>
      <c r="DT60" s="119">
        <f t="shared" si="8"/>
        <v>0</v>
      </c>
    </row>
    <row r="61" spans="1:124" ht="16" customHeight="1">
      <c r="A61" s="157"/>
      <c r="E61" s="119">
        <f t="shared" ref="E61:AN61" si="9">IF(E17=1,1,0)</f>
        <v>0</v>
      </c>
      <c r="F61" s="119">
        <f t="shared" si="9"/>
        <v>0</v>
      </c>
      <c r="G61" s="119">
        <f t="shared" si="9"/>
        <v>0</v>
      </c>
      <c r="H61" s="119">
        <f t="shared" si="9"/>
        <v>0</v>
      </c>
      <c r="I61" s="119">
        <f t="shared" si="9"/>
        <v>0</v>
      </c>
      <c r="J61" s="119">
        <f t="shared" si="9"/>
        <v>0</v>
      </c>
      <c r="K61" s="119">
        <f t="shared" si="9"/>
        <v>0</v>
      </c>
      <c r="L61" s="119">
        <f t="shared" si="9"/>
        <v>0</v>
      </c>
      <c r="M61" s="119">
        <f t="shared" si="9"/>
        <v>0</v>
      </c>
      <c r="N61" s="119">
        <f t="shared" si="9"/>
        <v>0</v>
      </c>
      <c r="O61" s="119">
        <f t="shared" si="9"/>
        <v>0</v>
      </c>
      <c r="P61" s="119">
        <f t="shared" si="9"/>
        <v>0</v>
      </c>
      <c r="Q61" s="119">
        <f t="shared" si="9"/>
        <v>0</v>
      </c>
      <c r="R61" s="119">
        <f t="shared" si="9"/>
        <v>0</v>
      </c>
      <c r="S61" s="119">
        <f t="shared" si="9"/>
        <v>0</v>
      </c>
      <c r="T61" s="119">
        <f t="shared" si="9"/>
        <v>0</v>
      </c>
      <c r="U61" s="119">
        <f t="shared" si="9"/>
        <v>0</v>
      </c>
      <c r="V61" s="119">
        <f t="shared" si="9"/>
        <v>0</v>
      </c>
      <c r="W61" s="119">
        <f t="shared" si="9"/>
        <v>0</v>
      </c>
      <c r="X61" s="119">
        <f t="shared" si="9"/>
        <v>0</v>
      </c>
      <c r="Y61" s="119">
        <f t="shared" si="9"/>
        <v>0</v>
      </c>
      <c r="Z61" s="119">
        <f t="shared" si="9"/>
        <v>0</v>
      </c>
      <c r="AA61" s="119">
        <f t="shared" si="9"/>
        <v>0</v>
      </c>
      <c r="AB61" s="119">
        <f t="shared" si="9"/>
        <v>0</v>
      </c>
      <c r="AC61" s="119">
        <f t="shared" si="9"/>
        <v>0</v>
      </c>
      <c r="AD61" s="119">
        <f t="shared" si="9"/>
        <v>0</v>
      </c>
      <c r="AE61" s="119">
        <f t="shared" si="9"/>
        <v>0</v>
      </c>
      <c r="AF61" s="119">
        <f t="shared" si="9"/>
        <v>0</v>
      </c>
      <c r="AG61" s="119">
        <f t="shared" si="9"/>
        <v>0</v>
      </c>
      <c r="AH61" s="119">
        <f t="shared" si="9"/>
        <v>0</v>
      </c>
      <c r="AI61" s="119">
        <f t="shared" si="9"/>
        <v>0</v>
      </c>
      <c r="AJ61" s="119">
        <f t="shared" si="9"/>
        <v>0</v>
      </c>
      <c r="AK61" s="119">
        <f t="shared" si="9"/>
        <v>0</v>
      </c>
      <c r="AL61" s="119">
        <f t="shared" si="9"/>
        <v>0</v>
      </c>
      <c r="AM61" s="119">
        <f t="shared" si="9"/>
        <v>0</v>
      </c>
      <c r="AN61" s="119">
        <f t="shared" si="9"/>
        <v>0</v>
      </c>
      <c r="AO61" s="119">
        <f t="shared" ref="AO61:BX61" si="10">IF(AO17=1,1,0)</f>
        <v>0</v>
      </c>
      <c r="AP61" s="119">
        <f t="shared" si="10"/>
        <v>0</v>
      </c>
      <c r="AQ61" s="119">
        <f t="shared" si="10"/>
        <v>0</v>
      </c>
      <c r="AR61" s="119">
        <f t="shared" si="10"/>
        <v>0</v>
      </c>
      <c r="AS61" s="119">
        <f t="shared" si="10"/>
        <v>0</v>
      </c>
      <c r="AT61" s="119">
        <f t="shared" si="10"/>
        <v>0</v>
      </c>
      <c r="AU61" s="119">
        <f t="shared" si="10"/>
        <v>0</v>
      </c>
      <c r="AV61" s="119">
        <f t="shared" si="10"/>
        <v>0</v>
      </c>
      <c r="AW61" s="119">
        <f t="shared" si="10"/>
        <v>0</v>
      </c>
      <c r="AX61" s="119">
        <f t="shared" si="10"/>
        <v>0</v>
      </c>
      <c r="AY61" s="119">
        <f t="shared" si="10"/>
        <v>0</v>
      </c>
      <c r="AZ61" s="119">
        <f t="shared" si="10"/>
        <v>0</v>
      </c>
      <c r="BA61" s="119">
        <f t="shared" si="10"/>
        <v>0</v>
      </c>
      <c r="BB61" s="119">
        <f t="shared" si="10"/>
        <v>0</v>
      </c>
      <c r="BC61" s="119">
        <f t="shared" si="10"/>
        <v>0</v>
      </c>
      <c r="BD61" s="119">
        <f t="shared" si="10"/>
        <v>0</v>
      </c>
      <c r="BE61" s="119">
        <f t="shared" si="10"/>
        <v>0</v>
      </c>
      <c r="BF61" s="119">
        <f t="shared" si="10"/>
        <v>0</v>
      </c>
      <c r="BG61" s="119">
        <f t="shared" si="10"/>
        <v>0</v>
      </c>
      <c r="BH61" s="119">
        <f t="shared" si="10"/>
        <v>0</v>
      </c>
      <c r="BI61" s="119">
        <f t="shared" si="10"/>
        <v>0</v>
      </c>
      <c r="BJ61" s="119">
        <f t="shared" si="10"/>
        <v>0</v>
      </c>
      <c r="BK61" s="119">
        <f t="shared" si="10"/>
        <v>0</v>
      </c>
      <c r="BL61" s="119">
        <f t="shared" si="10"/>
        <v>0</v>
      </c>
      <c r="BM61" s="119">
        <f t="shared" si="10"/>
        <v>0</v>
      </c>
      <c r="BN61" s="119">
        <f t="shared" si="10"/>
        <v>0</v>
      </c>
      <c r="BO61" s="119">
        <f t="shared" si="10"/>
        <v>0</v>
      </c>
      <c r="BP61" s="119">
        <f t="shared" si="10"/>
        <v>0</v>
      </c>
      <c r="BQ61" s="119">
        <f t="shared" si="10"/>
        <v>0</v>
      </c>
      <c r="BR61" s="119">
        <f t="shared" si="10"/>
        <v>0</v>
      </c>
      <c r="BS61" s="119">
        <f t="shared" si="10"/>
        <v>0</v>
      </c>
      <c r="BT61" s="119">
        <f t="shared" si="10"/>
        <v>0</v>
      </c>
      <c r="BU61" s="119">
        <f t="shared" si="10"/>
        <v>0</v>
      </c>
      <c r="BV61" s="119">
        <f t="shared" si="10"/>
        <v>0</v>
      </c>
      <c r="BW61" s="119">
        <f t="shared" si="10"/>
        <v>0</v>
      </c>
      <c r="BX61" s="119">
        <f t="shared" si="10"/>
        <v>0</v>
      </c>
      <c r="BY61" s="119">
        <f t="shared" ref="BY61:DT61" si="11">IF(BY17=1,1,0)</f>
        <v>0</v>
      </c>
      <c r="BZ61" s="119">
        <f t="shared" si="11"/>
        <v>0</v>
      </c>
      <c r="CA61" s="119">
        <f t="shared" si="11"/>
        <v>0</v>
      </c>
      <c r="CB61" s="119">
        <f t="shared" si="11"/>
        <v>0</v>
      </c>
      <c r="CC61" s="119">
        <f t="shared" si="11"/>
        <v>0</v>
      </c>
      <c r="CD61" s="119">
        <f t="shared" si="11"/>
        <v>0</v>
      </c>
      <c r="CE61" s="119">
        <f t="shared" si="11"/>
        <v>0</v>
      </c>
      <c r="CF61" s="119">
        <f t="shared" si="11"/>
        <v>0</v>
      </c>
      <c r="CG61" s="119">
        <f t="shared" si="11"/>
        <v>0</v>
      </c>
      <c r="CH61" s="119">
        <f t="shared" si="11"/>
        <v>0</v>
      </c>
      <c r="CI61" s="119">
        <f t="shared" si="11"/>
        <v>0</v>
      </c>
      <c r="CJ61" s="119">
        <f t="shared" si="11"/>
        <v>0</v>
      </c>
      <c r="CK61" s="119">
        <f t="shared" si="11"/>
        <v>0</v>
      </c>
      <c r="CL61" s="119">
        <f t="shared" si="11"/>
        <v>0</v>
      </c>
      <c r="CM61" s="119">
        <f t="shared" si="11"/>
        <v>0</v>
      </c>
      <c r="CN61" s="119">
        <f t="shared" si="11"/>
        <v>0</v>
      </c>
      <c r="CO61" s="119">
        <f t="shared" si="11"/>
        <v>0</v>
      </c>
      <c r="CP61" s="119">
        <f t="shared" si="11"/>
        <v>0</v>
      </c>
      <c r="CQ61" s="119">
        <f t="shared" si="11"/>
        <v>0</v>
      </c>
      <c r="CR61" s="119">
        <f t="shared" si="11"/>
        <v>0</v>
      </c>
      <c r="CS61" s="119">
        <f t="shared" si="11"/>
        <v>0</v>
      </c>
      <c r="CT61" s="119">
        <f t="shared" si="11"/>
        <v>0</v>
      </c>
      <c r="CU61" s="119">
        <f t="shared" si="11"/>
        <v>0</v>
      </c>
      <c r="CV61" s="119">
        <f t="shared" si="11"/>
        <v>0</v>
      </c>
      <c r="CW61" s="119">
        <f t="shared" si="11"/>
        <v>0</v>
      </c>
      <c r="CX61" s="119">
        <f t="shared" si="11"/>
        <v>0</v>
      </c>
      <c r="CY61" s="119">
        <f t="shared" si="11"/>
        <v>0</v>
      </c>
      <c r="CZ61" s="119">
        <f t="shared" si="11"/>
        <v>0</v>
      </c>
      <c r="DA61" s="119">
        <f t="shared" si="11"/>
        <v>0</v>
      </c>
      <c r="DB61" s="119">
        <f t="shared" si="11"/>
        <v>0</v>
      </c>
      <c r="DC61" s="119">
        <f t="shared" si="11"/>
        <v>0</v>
      </c>
      <c r="DD61" s="119">
        <f t="shared" si="11"/>
        <v>0</v>
      </c>
      <c r="DE61" s="119">
        <f t="shared" si="11"/>
        <v>0</v>
      </c>
      <c r="DF61" s="119">
        <f t="shared" si="11"/>
        <v>0</v>
      </c>
      <c r="DG61" s="119">
        <f t="shared" si="11"/>
        <v>0</v>
      </c>
      <c r="DH61" s="119">
        <f t="shared" si="11"/>
        <v>0</v>
      </c>
      <c r="DI61" s="119">
        <f t="shared" si="11"/>
        <v>0</v>
      </c>
      <c r="DJ61" s="119">
        <f t="shared" si="11"/>
        <v>0</v>
      </c>
      <c r="DK61" s="119">
        <f t="shared" si="11"/>
        <v>0</v>
      </c>
      <c r="DL61" s="119">
        <f t="shared" si="11"/>
        <v>0</v>
      </c>
      <c r="DM61" s="119">
        <f t="shared" si="11"/>
        <v>0</v>
      </c>
      <c r="DN61" s="119">
        <f t="shared" si="11"/>
        <v>0</v>
      </c>
      <c r="DO61" s="119">
        <f t="shared" si="11"/>
        <v>0</v>
      </c>
      <c r="DP61" s="119">
        <f t="shared" si="11"/>
        <v>0</v>
      </c>
      <c r="DQ61" s="119">
        <f t="shared" si="11"/>
        <v>0</v>
      </c>
      <c r="DR61" s="119">
        <f t="shared" si="11"/>
        <v>0</v>
      </c>
      <c r="DS61" s="119">
        <f t="shared" si="11"/>
        <v>0</v>
      </c>
      <c r="DT61" s="119">
        <f t="shared" si="11"/>
        <v>0</v>
      </c>
    </row>
    <row r="62" spans="1:124" ht="16" customHeight="1">
      <c r="A62" s="157"/>
      <c r="E62" s="119">
        <f>SUM(E59:E61)</f>
        <v>26</v>
      </c>
      <c r="F62" s="119">
        <f t="shared" ref="F62:AN62" si="12">SUM(F59:F61)</f>
        <v>26</v>
      </c>
      <c r="G62" s="119">
        <f t="shared" si="12"/>
        <v>26</v>
      </c>
      <c r="H62" s="119">
        <f t="shared" si="12"/>
        <v>26</v>
      </c>
      <c r="I62" s="119">
        <f t="shared" si="12"/>
        <v>26</v>
      </c>
      <c r="J62" s="119">
        <f t="shared" si="12"/>
        <v>26</v>
      </c>
      <c r="K62" s="119">
        <f t="shared" si="12"/>
        <v>26</v>
      </c>
      <c r="L62" s="119">
        <f t="shared" si="12"/>
        <v>26</v>
      </c>
      <c r="M62" s="119">
        <f t="shared" si="12"/>
        <v>26</v>
      </c>
      <c r="N62" s="119">
        <f t="shared" si="12"/>
        <v>26</v>
      </c>
      <c r="O62" s="119">
        <f t="shared" si="12"/>
        <v>26</v>
      </c>
      <c r="P62" s="119">
        <f t="shared" si="12"/>
        <v>26</v>
      </c>
      <c r="Q62" s="119">
        <f t="shared" si="12"/>
        <v>26</v>
      </c>
      <c r="R62" s="119">
        <f t="shared" si="12"/>
        <v>26</v>
      </c>
      <c r="S62" s="119">
        <f t="shared" si="12"/>
        <v>26</v>
      </c>
      <c r="T62" s="119">
        <f t="shared" si="12"/>
        <v>26</v>
      </c>
      <c r="U62" s="119">
        <f t="shared" si="12"/>
        <v>26</v>
      </c>
      <c r="V62" s="119">
        <f t="shared" si="12"/>
        <v>26</v>
      </c>
      <c r="W62" s="119">
        <f t="shared" si="12"/>
        <v>26</v>
      </c>
      <c r="X62" s="119">
        <f t="shared" si="12"/>
        <v>26</v>
      </c>
      <c r="Y62" s="119">
        <f t="shared" si="12"/>
        <v>26</v>
      </c>
      <c r="Z62" s="119">
        <f t="shared" si="12"/>
        <v>26</v>
      </c>
      <c r="AA62" s="119">
        <f t="shared" si="12"/>
        <v>26</v>
      </c>
      <c r="AB62" s="119">
        <f t="shared" si="12"/>
        <v>26</v>
      </c>
      <c r="AC62" s="119">
        <f t="shared" si="12"/>
        <v>26</v>
      </c>
      <c r="AD62" s="119">
        <f t="shared" si="12"/>
        <v>26</v>
      </c>
      <c r="AE62" s="119">
        <f t="shared" si="12"/>
        <v>26</v>
      </c>
      <c r="AF62" s="119">
        <f t="shared" si="12"/>
        <v>26</v>
      </c>
      <c r="AG62" s="119">
        <f t="shared" si="12"/>
        <v>26</v>
      </c>
      <c r="AH62" s="119">
        <f t="shared" si="12"/>
        <v>26</v>
      </c>
      <c r="AI62" s="119">
        <f t="shared" si="12"/>
        <v>26</v>
      </c>
      <c r="AJ62" s="119">
        <f t="shared" si="12"/>
        <v>26</v>
      </c>
      <c r="AK62" s="119">
        <f t="shared" si="12"/>
        <v>26</v>
      </c>
      <c r="AL62" s="119">
        <f t="shared" si="12"/>
        <v>26</v>
      </c>
      <c r="AM62" s="119">
        <f t="shared" si="12"/>
        <v>26</v>
      </c>
      <c r="AN62" s="119">
        <f t="shared" si="12"/>
        <v>26</v>
      </c>
      <c r="AO62" s="119">
        <f>SUM(AO59:AO61)</f>
        <v>26</v>
      </c>
      <c r="AP62" s="119">
        <f t="shared" ref="AP62:BX62" si="13">SUM(AP59:AP61)</f>
        <v>26</v>
      </c>
      <c r="AQ62" s="119">
        <f t="shared" si="13"/>
        <v>26</v>
      </c>
      <c r="AR62" s="119">
        <f t="shared" si="13"/>
        <v>26</v>
      </c>
      <c r="AS62" s="119">
        <f t="shared" si="13"/>
        <v>26</v>
      </c>
      <c r="AT62" s="119">
        <f t="shared" si="13"/>
        <v>26</v>
      </c>
      <c r="AU62" s="119">
        <f t="shared" si="13"/>
        <v>26</v>
      </c>
      <c r="AV62" s="119">
        <f t="shared" si="13"/>
        <v>26</v>
      </c>
      <c r="AW62" s="119">
        <f t="shared" si="13"/>
        <v>26</v>
      </c>
      <c r="AX62" s="119">
        <f t="shared" si="13"/>
        <v>26</v>
      </c>
      <c r="AY62" s="119">
        <f t="shared" si="13"/>
        <v>26</v>
      </c>
      <c r="AZ62" s="119">
        <f t="shared" si="13"/>
        <v>26</v>
      </c>
      <c r="BA62" s="119">
        <f t="shared" si="13"/>
        <v>26</v>
      </c>
      <c r="BB62" s="119">
        <f t="shared" si="13"/>
        <v>26</v>
      </c>
      <c r="BC62" s="119">
        <f t="shared" si="13"/>
        <v>26</v>
      </c>
      <c r="BD62" s="119">
        <f t="shared" si="13"/>
        <v>26</v>
      </c>
      <c r="BE62" s="119">
        <f t="shared" si="13"/>
        <v>26</v>
      </c>
      <c r="BF62" s="119">
        <f t="shared" si="13"/>
        <v>26</v>
      </c>
      <c r="BG62" s="119">
        <f t="shared" si="13"/>
        <v>26</v>
      </c>
      <c r="BH62" s="119">
        <f t="shared" si="13"/>
        <v>26</v>
      </c>
      <c r="BI62" s="119">
        <f t="shared" si="13"/>
        <v>26</v>
      </c>
      <c r="BJ62" s="119">
        <f t="shared" si="13"/>
        <v>26</v>
      </c>
      <c r="BK62" s="119">
        <f t="shared" si="13"/>
        <v>26</v>
      </c>
      <c r="BL62" s="119">
        <f t="shared" si="13"/>
        <v>26</v>
      </c>
      <c r="BM62" s="119">
        <f t="shared" si="13"/>
        <v>26</v>
      </c>
      <c r="BN62" s="119">
        <f t="shared" si="13"/>
        <v>26</v>
      </c>
      <c r="BO62" s="119">
        <f t="shared" si="13"/>
        <v>26</v>
      </c>
      <c r="BP62" s="119">
        <f t="shared" si="13"/>
        <v>26</v>
      </c>
      <c r="BQ62" s="119">
        <f t="shared" si="13"/>
        <v>26</v>
      </c>
      <c r="BR62" s="119">
        <f t="shared" si="13"/>
        <v>26</v>
      </c>
      <c r="BS62" s="119">
        <f t="shared" si="13"/>
        <v>26</v>
      </c>
      <c r="BT62" s="119">
        <f t="shared" si="13"/>
        <v>26</v>
      </c>
      <c r="BU62" s="119">
        <f t="shared" si="13"/>
        <v>26</v>
      </c>
      <c r="BV62" s="119">
        <f t="shared" si="13"/>
        <v>26</v>
      </c>
      <c r="BW62" s="119">
        <f t="shared" si="13"/>
        <v>26</v>
      </c>
      <c r="BX62" s="119">
        <f t="shared" si="13"/>
        <v>26</v>
      </c>
      <c r="BY62" s="119">
        <f t="shared" ref="BY62:DT62" si="14">SUM(BY59:BY61)</f>
        <v>26</v>
      </c>
      <c r="BZ62" s="119">
        <f t="shared" si="14"/>
        <v>26</v>
      </c>
      <c r="CA62" s="119">
        <f t="shared" si="14"/>
        <v>26</v>
      </c>
      <c r="CB62" s="119">
        <f t="shared" si="14"/>
        <v>26</v>
      </c>
      <c r="CC62" s="119">
        <f t="shared" si="14"/>
        <v>26</v>
      </c>
      <c r="CD62" s="119">
        <f t="shared" si="14"/>
        <v>26</v>
      </c>
      <c r="CE62" s="119">
        <f t="shared" si="14"/>
        <v>26</v>
      </c>
      <c r="CF62" s="119">
        <f t="shared" si="14"/>
        <v>26</v>
      </c>
      <c r="CG62" s="119">
        <f t="shared" si="14"/>
        <v>26</v>
      </c>
      <c r="CH62" s="119">
        <f t="shared" si="14"/>
        <v>26</v>
      </c>
      <c r="CI62" s="119">
        <f t="shared" si="14"/>
        <v>26</v>
      </c>
      <c r="CJ62" s="119">
        <f t="shared" si="14"/>
        <v>26</v>
      </c>
      <c r="CK62" s="119">
        <f t="shared" si="14"/>
        <v>26</v>
      </c>
      <c r="CL62" s="119">
        <f t="shared" si="14"/>
        <v>26</v>
      </c>
      <c r="CM62" s="119">
        <f t="shared" si="14"/>
        <v>26</v>
      </c>
      <c r="CN62" s="119">
        <f t="shared" si="14"/>
        <v>26</v>
      </c>
      <c r="CO62" s="119">
        <f t="shared" si="14"/>
        <v>26</v>
      </c>
      <c r="CP62" s="119">
        <f t="shared" si="14"/>
        <v>26</v>
      </c>
      <c r="CQ62" s="119">
        <f t="shared" si="14"/>
        <v>26</v>
      </c>
      <c r="CR62" s="119">
        <f t="shared" si="14"/>
        <v>26</v>
      </c>
      <c r="CS62" s="119">
        <f t="shared" si="14"/>
        <v>26</v>
      </c>
      <c r="CT62" s="119">
        <f t="shared" si="14"/>
        <v>26</v>
      </c>
      <c r="CU62" s="119">
        <f t="shared" si="14"/>
        <v>26</v>
      </c>
      <c r="CV62" s="119">
        <f t="shared" si="14"/>
        <v>26</v>
      </c>
      <c r="CW62" s="119">
        <f t="shared" si="14"/>
        <v>26</v>
      </c>
      <c r="CX62" s="119">
        <f t="shared" si="14"/>
        <v>26</v>
      </c>
      <c r="CY62" s="119">
        <f t="shared" si="14"/>
        <v>26</v>
      </c>
      <c r="CZ62" s="119">
        <f t="shared" si="14"/>
        <v>26</v>
      </c>
      <c r="DA62" s="119">
        <f t="shared" si="14"/>
        <v>26</v>
      </c>
      <c r="DB62" s="119">
        <f t="shared" si="14"/>
        <v>26</v>
      </c>
      <c r="DC62" s="119">
        <f t="shared" si="14"/>
        <v>26</v>
      </c>
      <c r="DD62" s="119">
        <f t="shared" si="14"/>
        <v>26</v>
      </c>
      <c r="DE62" s="119">
        <f t="shared" si="14"/>
        <v>26</v>
      </c>
      <c r="DF62" s="119">
        <f t="shared" si="14"/>
        <v>26</v>
      </c>
      <c r="DG62" s="119">
        <f t="shared" si="14"/>
        <v>26</v>
      </c>
      <c r="DH62" s="119">
        <f t="shared" si="14"/>
        <v>26</v>
      </c>
      <c r="DI62" s="119">
        <f t="shared" si="14"/>
        <v>26</v>
      </c>
      <c r="DJ62" s="119">
        <f t="shared" si="14"/>
        <v>26</v>
      </c>
      <c r="DK62" s="119">
        <f t="shared" si="14"/>
        <v>26</v>
      </c>
      <c r="DL62" s="119">
        <f t="shared" si="14"/>
        <v>26</v>
      </c>
      <c r="DM62" s="119">
        <f t="shared" si="14"/>
        <v>26</v>
      </c>
      <c r="DN62" s="119">
        <f t="shared" si="14"/>
        <v>26</v>
      </c>
      <c r="DO62" s="119">
        <f t="shared" si="14"/>
        <v>26</v>
      </c>
      <c r="DP62" s="119">
        <f t="shared" si="14"/>
        <v>26</v>
      </c>
      <c r="DQ62" s="119">
        <f t="shared" si="14"/>
        <v>26</v>
      </c>
      <c r="DR62" s="119">
        <f t="shared" si="14"/>
        <v>26</v>
      </c>
      <c r="DS62" s="119">
        <f t="shared" si="14"/>
        <v>26</v>
      </c>
      <c r="DT62" s="119">
        <f t="shared" si="14"/>
        <v>26</v>
      </c>
    </row>
    <row r="63" spans="1:124" ht="16" customHeight="1">
      <c r="A63" s="157" t="s">
        <v>142</v>
      </c>
      <c r="E63" s="119" t="str">
        <f>IF('Data Entry'!E60="Countertherapeutic",0,"")</f>
        <v/>
      </c>
      <c r="F63" s="119" t="str">
        <f>IF('Data Entry'!F60="Countertherapeutic",0,"")</f>
        <v/>
      </c>
      <c r="G63" s="119" t="str">
        <f>IF('Data Entry'!G60="Countertherapeutic",0,"")</f>
        <v/>
      </c>
      <c r="H63" s="119" t="str">
        <f>IF('Data Entry'!H60="Countertherapeutic",0,"")</f>
        <v/>
      </c>
      <c r="I63" s="119" t="str">
        <f>IF('Data Entry'!I60="Countertherapeutic",0,"")</f>
        <v/>
      </c>
      <c r="J63" s="119" t="str">
        <f>IF('Data Entry'!J60="Countertherapeutic",0,"")</f>
        <v/>
      </c>
      <c r="K63" s="119" t="str">
        <f>IF('Data Entry'!K60="Countertherapeutic",0,"")</f>
        <v/>
      </c>
      <c r="L63" s="119" t="str">
        <f>IF('Data Entry'!L60="Countertherapeutic",0,"")</f>
        <v/>
      </c>
      <c r="M63" s="119" t="str">
        <f>IF('Data Entry'!M60="Countertherapeutic",0,"")</f>
        <v/>
      </c>
      <c r="N63" s="119" t="str">
        <f>IF('Data Entry'!N60="Countertherapeutic",0,"")</f>
        <v/>
      </c>
      <c r="O63" s="119" t="str">
        <f>IF('Data Entry'!O60="Countertherapeutic",0,"")</f>
        <v/>
      </c>
      <c r="P63" s="119" t="str">
        <f>IF('Data Entry'!P60="Countertherapeutic",0,"")</f>
        <v/>
      </c>
      <c r="Q63" s="119" t="str">
        <f>IF('Data Entry'!Q60="Countertherapeutic",0,"")</f>
        <v/>
      </c>
      <c r="R63" s="119" t="str">
        <f>IF('Data Entry'!R60="Countertherapeutic",0,"")</f>
        <v/>
      </c>
      <c r="S63" s="119" t="str">
        <f>IF('Data Entry'!S60="Countertherapeutic",0,"")</f>
        <v/>
      </c>
      <c r="T63" s="119" t="str">
        <f>IF('Data Entry'!T60="Countertherapeutic",0,"")</f>
        <v/>
      </c>
      <c r="U63" s="119" t="str">
        <f>IF('Data Entry'!U60="Countertherapeutic",0,"")</f>
        <v/>
      </c>
      <c r="V63" s="119" t="str">
        <f>IF('Data Entry'!V60="Countertherapeutic",0,"")</f>
        <v/>
      </c>
      <c r="W63" s="119" t="str">
        <f>IF('Data Entry'!W60="Countertherapeutic",0,"")</f>
        <v/>
      </c>
      <c r="X63" s="119" t="str">
        <f>IF('Data Entry'!X60="Countertherapeutic",0,"")</f>
        <v/>
      </c>
      <c r="Y63" s="119" t="str">
        <f>IF('Data Entry'!Y60="Countertherapeutic",0,"")</f>
        <v/>
      </c>
      <c r="Z63" s="119" t="str">
        <f>IF('Data Entry'!Z60="Countertherapeutic",0,"")</f>
        <v/>
      </c>
      <c r="AA63" s="119" t="str">
        <f>IF('Data Entry'!AA60="Countertherapeutic",0,"")</f>
        <v/>
      </c>
      <c r="AB63" s="119" t="str">
        <f>IF('Data Entry'!AB60="Countertherapeutic",0,"")</f>
        <v/>
      </c>
      <c r="AC63" s="119" t="str">
        <f>IF('Data Entry'!AC60="Countertherapeutic",0,"")</f>
        <v/>
      </c>
      <c r="AD63" s="119" t="str">
        <f>IF('Data Entry'!AD60="Countertherapeutic",0,"")</f>
        <v/>
      </c>
      <c r="AE63" s="119" t="str">
        <f>IF('Data Entry'!AE60="Countertherapeutic",0,"")</f>
        <v/>
      </c>
      <c r="AF63" s="119" t="str">
        <f>IF('Data Entry'!AF60="Countertherapeutic",0,"")</f>
        <v/>
      </c>
      <c r="AG63" s="119" t="str">
        <f>IF('Data Entry'!AG60="Countertherapeutic",0,"")</f>
        <v/>
      </c>
      <c r="AH63" s="119" t="str">
        <f>IF('Data Entry'!AH60="Countertherapeutic",0,"")</f>
        <v/>
      </c>
      <c r="AI63" s="119" t="str">
        <f>IF('Data Entry'!AI60="Countertherapeutic",0,"")</f>
        <v/>
      </c>
      <c r="AJ63" s="119" t="str">
        <f>IF('Data Entry'!AJ60="Countertherapeutic",0,"")</f>
        <v/>
      </c>
      <c r="AK63" s="119" t="str">
        <f>IF('Data Entry'!AK60="Countertherapeutic",0,"")</f>
        <v/>
      </c>
      <c r="AL63" s="119" t="str">
        <f>IF('Data Entry'!AL60="Countertherapeutic",0,"")</f>
        <v/>
      </c>
      <c r="AM63" s="119" t="str">
        <f>IF('Data Entry'!AM60="Countertherapeutic",0,"")</f>
        <v/>
      </c>
      <c r="AN63" s="119" t="str">
        <f>IF('Data Entry'!AN60="Countertherapeutic",0,"")</f>
        <v/>
      </c>
      <c r="AO63" s="119" t="str">
        <f>IF('Data Entry'!AO60="Countertherapeutic",0,"")</f>
        <v/>
      </c>
      <c r="AP63" s="119" t="str">
        <f>IF('Data Entry'!AP60="Countertherapeutic",0,"")</f>
        <v/>
      </c>
      <c r="AQ63" s="119" t="str">
        <f>IF('Data Entry'!AQ60="Countertherapeutic",0,"")</f>
        <v/>
      </c>
      <c r="AR63" s="119" t="str">
        <f>IF('Data Entry'!AR60="Countertherapeutic",0,"")</f>
        <v/>
      </c>
      <c r="AS63" s="119" t="str">
        <f>IF('Data Entry'!AS60="Countertherapeutic",0,"")</f>
        <v/>
      </c>
      <c r="AT63" s="119" t="str">
        <f>IF('Data Entry'!AT60="Countertherapeutic",0,"")</f>
        <v/>
      </c>
      <c r="AU63" s="119" t="str">
        <f>IF('Data Entry'!AU60="Countertherapeutic",0,"")</f>
        <v/>
      </c>
      <c r="AV63" s="119" t="str">
        <f>IF('Data Entry'!AV60="Countertherapeutic",0,"")</f>
        <v/>
      </c>
      <c r="AW63" s="119" t="str">
        <f>IF('Data Entry'!AW60="Countertherapeutic",0,"")</f>
        <v/>
      </c>
      <c r="AX63" s="119" t="str">
        <f>IF('Data Entry'!AX60="Countertherapeutic",0,"")</f>
        <v/>
      </c>
      <c r="AY63" s="119" t="str">
        <f>IF('Data Entry'!AY60="Countertherapeutic",0,"")</f>
        <v/>
      </c>
      <c r="AZ63" s="119" t="str">
        <f>IF('Data Entry'!AZ60="Countertherapeutic",0,"")</f>
        <v/>
      </c>
      <c r="BA63" s="119" t="str">
        <f>IF('Data Entry'!BA60="Countertherapeutic",0,"")</f>
        <v/>
      </c>
      <c r="BB63" s="119" t="str">
        <f>IF('Data Entry'!BB60="Countertherapeutic",0,"")</f>
        <v/>
      </c>
      <c r="BC63" s="119" t="str">
        <f>IF('Data Entry'!BC60="Countertherapeutic",0,"")</f>
        <v/>
      </c>
      <c r="BD63" s="119" t="str">
        <f>IF('Data Entry'!BD60="Countertherapeutic",0,"")</f>
        <v/>
      </c>
      <c r="BE63" s="119" t="str">
        <f>IF('Data Entry'!BE60="Countertherapeutic",0,"")</f>
        <v/>
      </c>
      <c r="BF63" s="119" t="str">
        <f>IF('Data Entry'!BF60="Countertherapeutic",0,"")</f>
        <v/>
      </c>
      <c r="BG63" s="119" t="str">
        <f>IF('Data Entry'!BG60="Countertherapeutic",0,"")</f>
        <v/>
      </c>
      <c r="BH63" s="119" t="str">
        <f>IF('Data Entry'!BH60="Countertherapeutic",0,"")</f>
        <v/>
      </c>
      <c r="BI63" s="119" t="str">
        <f>IF('Data Entry'!BI60="Countertherapeutic",0,"")</f>
        <v/>
      </c>
      <c r="BJ63" s="119" t="str">
        <f>IF('Data Entry'!BJ60="Countertherapeutic",0,"")</f>
        <v/>
      </c>
      <c r="BK63" s="119" t="str">
        <f>IF('Data Entry'!BK60="Countertherapeutic",0,"")</f>
        <v/>
      </c>
      <c r="BL63" s="119" t="str">
        <f>IF('Data Entry'!BL60="Countertherapeutic",0,"")</f>
        <v/>
      </c>
      <c r="BM63" s="119" t="str">
        <f>IF('Data Entry'!BM60="Countertherapeutic",0,"")</f>
        <v/>
      </c>
      <c r="BN63" s="119" t="str">
        <f>IF('Data Entry'!BN60="Countertherapeutic",0,"")</f>
        <v/>
      </c>
      <c r="BO63" s="119" t="str">
        <f>IF('Data Entry'!BO60="Countertherapeutic",0,"")</f>
        <v/>
      </c>
      <c r="BP63" s="119" t="str">
        <f>IF('Data Entry'!BP60="Countertherapeutic",0,"")</f>
        <v/>
      </c>
      <c r="BQ63" s="119" t="str">
        <f>IF('Data Entry'!BQ60="Countertherapeutic",0,"")</f>
        <v/>
      </c>
      <c r="BR63" s="119" t="str">
        <f>IF('Data Entry'!BR60="Countertherapeutic",0,"")</f>
        <v/>
      </c>
      <c r="BS63" s="119" t="str">
        <f>IF('Data Entry'!BS60="Countertherapeutic",0,"")</f>
        <v/>
      </c>
      <c r="BT63" s="119" t="str">
        <f>IF('Data Entry'!BT60="Countertherapeutic",0,"")</f>
        <v/>
      </c>
      <c r="BU63" s="119" t="str">
        <f>IF('Data Entry'!BU60="Countertherapeutic",0,"")</f>
        <v/>
      </c>
      <c r="BV63" s="119" t="str">
        <f>IF('Data Entry'!BV60="Countertherapeutic",0,"")</f>
        <v/>
      </c>
      <c r="BW63" s="119" t="str">
        <f>IF('Data Entry'!BW60="Countertherapeutic",0,"")</f>
        <v/>
      </c>
      <c r="BX63" s="119" t="str">
        <f>IF('Data Entry'!BX60="Countertherapeutic",0,"")</f>
        <v/>
      </c>
      <c r="BY63" s="119" t="str">
        <f>IF('Data Entry'!BY60="Countertherapeutic",0,"")</f>
        <v/>
      </c>
      <c r="BZ63" s="119" t="str">
        <f>IF('Data Entry'!BZ60="Countertherapeutic",0,"")</f>
        <v/>
      </c>
      <c r="CA63" s="119" t="str">
        <f>IF('Data Entry'!CA60="Countertherapeutic",0,"")</f>
        <v/>
      </c>
      <c r="CB63" s="119" t="str">
        <f>IF('Data Entry'!CB60="Countertherapeutic",0,"")</f>
        <v/>
      </c>
      <c r="CC63" s="119" t="str">
        <f>IF('Data Entry'!CC60="Countertherapeutic",0,"")</f>
        <v/>
      </c>
      <c r="CD63" s="119" t="str">
        <f>IF('Data Entry'!CD60="Countertherapeutic",0,"")</f>
        <v/>
      </c>
      <c r="CE63" s="119" t="str">
        <f>IF('Data Entry'!CE60="Countertherapeutic",0,"")</f>
        <v/>
      </c>
      <c r="CF63" s="119" t="str">
        <f>IF('Data Entry'!CF60="Countertherapeutic",0,"")</f>
        <v/>
      </c>
      <c r="CG63" s="119" t="str">
        <f>IF('Data Entry'!CG60="Countertherapeutic",0,"")</f>
        <v/>
      </c>
      <c r="CH63" s="119" t="str">
        <f>IF('Data Entry'!CH60="Countertherapeutic",0,"")</f>
        <v/>
      </c>
      <c r="CI63" s="119" t="str">
        <f>IF('Data Entry'!CI60="Countertherapeutic",0,"")</f>
        <v/>
      </c>
      <c r="CJ63" s="119" t="str">
        <f>IF('Data Entry'!CJ60="Countertherapeutic",0,"")</f>
        <v/>
      </c>
      <c r="CK63" s="119" t="str">
        <f>IF('Data Entry'!CK60="Countertherapeutic",0,"")</f>
        <v/>
      </c>
      <c r="CL63" s="119" t="str">
        <f>IF('Data Entry'!CL60="Countertherapeutic",0,"")</f>
        <v/>
      </c>
      <c r="CM63" s="119" t="str">
        <f>IF('Data Entry'!CM60="Countertherapeutic",0,"")</f>
        <v/>
      </c>
      <c r="CN63" s="119" t="str">
        <f>IF('Data Entry'!CN60="Countertherapeutic",0,"")</f>
        <v/>
      </c>
      <c r="CO63" s="119" t="str">
        <f>IF('Data Entry'!CO60="Countertherapeutic",0,"")</f>
        <v/>
      </c>
      <c r="CP63" s="119" t="str">
        <f>IF('Data Entry'!CP60="Countertherapeutic",0,"")</f>
        <v/>
      </c>
      <c r="CQ63" s="119" t="str">
        <f>IF('Data Entry'!CQ60="Countertherapeutic",0,"")</f>
        <v/>
      </c>
      <c r="CR63" s="119" t="str">
        <f>IF('Data Entry'!CR60="Countertherapeutic",0,"")</f>
        <v/>
      </c>
      <c r="CS63" s="119" t="str">
        <f>IF('Data Entry'!CS60="Countertherapeutic",0,"")</f>
        <v/>
      </c>
      <c r="CT63" s="119" t="str">
        <f>IF('Data Entry'!CT60="Countertherapeutic",0,"")</f>
        <v/>
      </c>
      <c r="CU63" s="119" t="str">
        <f>IF('Data Entry'!CU60="Countertherapeutic",0,"")</f>
        <v/>
      </c>
      <c r="CV63" s="119" t="str">
        <f>IF('Data Entry'!CV60="Countertherapeutic",0,"")</f>
        <v/>
      </c>
      <c r="CW63" s="119" t="str">
        <f>IF('Data Entry'!CW60="Countertherapeutic",0,"")</f>
        <v/>
      </c>
      <c r="CX63" s="119" t="str">
        <f>IF('Data Entry'!CX60="Countertherapeutic",0,"")</f>
        <v/>
      </c>
      <c r="CY63" s="119" t="str">
        <f>IF('Data Entry'!CY60="Countertherapeutic",0,"")</f>
        <v/>
      </c>
      <c r="CZ63" s="119" t="str">
        <f>IF('Data Entry'!CZ60="Countertherapeutic",0,"")</f>
        <v/>
      </c>
      <c r="DA63" s="119" t="str">
        <f>IF('Data Entry'!DA60="Countertherapeutic",0,"")</f>
        <v/>
      </c>
      <c r="DB63" s="119" t="str">
        <f>IF('Data Entry'!DB60="Countertherapeutic",0,"")</f>
        <v/>
      </c>
      <c r="DC63" s="119" t="str">
        <f>IF('Data Entry'!DC60="Countertherapeutic",0,"")</f>
        <v/>
      </c>
      <c r="DD63" s="119" t="str">
        <f>IF('Data Entry'!DD60="Countertherapeutic",0,"")</f>
        <v/>
      </c>
      <c r="DE63" s="119" t="str">
        <f>IF('Data Entry'!DE60="Countertherapeutic",0,"")</f>
        <v/>
      </c>
      <c r="DF63" s="119" t="str">
        <f>IF('Data Entry'!DF60="Countertherapeutic",0,"")</f>
        <v/>
      </c>
      <c r="DG63" s="119" t="str">
        <f>IF('Data Entry'!DG60="Countertherapeutic",0,"")</f>
        <v/>
      </c>
      <c r="DH63" s="119" t="str">
        <f>IF('Data Entry'!DH60="Countertherapeutic",0,"")</f>
        <v/>
      </c>
      <c r="DI63" s="119" t="str">
        <f>IF('Data Entry'!DI60="Countertherapeutic",0,"")</f>
        <v/>
      </c>
      <c r="DJ63" s="119" t="str">
        <f>IF('Data Entry'!DJ60="Countertherapeutic",0,"")</f>
        <v/>
      </c>
      <c r="DK63" s="119" t="str">
        <f>IF('Data Entry'!DK60="Countertherapeutic",0,"")</f>
        <v/>
      </c>
      <c r="DL63" s="119" t="str">
        <f>IF('Data Entry'!DL60="Countertherapeutic",0,"")</f>
        <v/>
      </c>
      <c r="DM63" s="119" t="str">
        <f>IF('Data Entry'!DM60="Countertherapeutic",0,"")</f>
        <v/>
      </c>
      <c r="DN63" s="119" t="str">
        <f>IF('Data Entry'!DN60="Countertherapeutic",0,"")</f>
        <v/>
      </c>
      <c r="DO63" s="119" t="str">
        <f>IF('Data Entry'!DO60="Countertherapeutic",0,"")</f>
        <v/>
      </c>
      <c r="DP63" s="119" t="str">
        <f>IF('Data Entry'!DP60="Countertherapeutic",0,"")</f>
        <v/>
      </c>
      <c r="DQ63" s="119" t="str">
        <f>IF('Data Entry'!DQ60="Countertherapeutic",0,"")</f>
        <v/>
      </c>
      <c r="DR63" s="119" t="str">
        <f>IF('Data Entry'!DR60="Countertherapeutic",0,"")</f>
        <v/>
      </c>
      <c r="DS63" s="119" t="str">
        <f>IF('Data Entry'!DS60="Countertherapeutic",0,"")</f>
        <v/>
      </c>
      <c r="DT63" s="119" t="str">
        <f>IF('Data Entry'!DT60="Countertherapeutic",0,"")</f>
        <v/>
      </c>
    </row>
    <row r="64" spans="1:124" ht="16" customHeight="1">
      <c r="A64" s="157"/>
      <c r="E64" s="119" t="str">
        <f>IF('Data Entry'!E60="Null",1,"")</f>
        <v/>
      </c>
      <c r="F64" s="119" t="str">
        <f>IF('Data Entry'!F60="Null",1,"")</f>
        <v/>
      </c>
      <c r="G64" s="119" t="str">
        <f>IF('Data Entry'!G60="Null",1,"")</f>
        <v/>
      </c>
      <c r="H64" s="119" t="str">
        <f>IF('Data Entry'!H60="Null",1,"")</f>
        <v/>
      </c>
      <c r="I64" s="119" t="str">
        <f>IF('Data Entry'!I60="Null",1,"")</f>
        <v/>
      </c>
      <c r="J64" s="119" t="str">
        <f>IF('Data Entry'!J60="Null",1,"")</f>
        <v/>
      </c>
      <c r="K64" s="119" t="str">
        <f>IF('Data Entry'!K60="Null",1,"")</f>
        <v/>
      </c>
      <c r="L64" s="119" t="str">
        <f>IF('Data Entry'!L60="Null",1,"")</f>
        <v/>
      </c>
      <c r="M64" s="119" t="str">
        <f>IF('Data Entry'!M60="Null",1,"")</f>
        <v/>
      </c>
      <c r="N64" s="119" t="str">
        <f>IF('Data Entry'!N60="Null",1,"")</f>
        <v/>
      </c>
      <c r="O64" s="119" t="str">
        <f>IF('Data Entry'!O60="Null",1,"")</f>
        <v/>
      </c>
      <c r="P64" s="119" t="str">
        <f>IF('Data Entry'!P60="Null",1,"")</f>
        <v/>
      </c>
      <c r="Q64" s="119" t="str">
        <f>IF('Data Entry'!Q60="Null",1,"")</f>
        <v/>
      </c>
      <c r="R64" s="119" t="str">
        <f>IF('Data Entry'!R60="Null",1,"")</f>
        <v/>
      </c>
      <c r="S64" s="119" t="str">
        <f>IF('Data Entry'!S60="Null",1,"")</f>
        <v/>
      </c>
      <c r="T64" s="119" t="str">
        <f>IF('Data Entry'!T60="Null",1,"")</f>
        <v/>
      </c>
      <c r="U64" s="119" t="str">
        <f>IF('Data Entry'!U60="Null",1,"")</f>
        <v/>
      </c>
      <c r="V64" s="119" t="str">
        <f>IF('Data Entry'!V60="Null",1,"")</f>
        <v/>
      </c>
      <c r="W64" s="119" t="str">
        <f>IF('Data Entry'!W60="Null",1,"")</f>
        <v/>
      </c>
      <c r="X64" s="119" t="str">
        <f>IF('Data Entry'!X60="Null",1,"")</f>
        <v/>
      </c>
      <c r="Y64" s="119" t="str">
        <f>IF('Data Entry'!Y60="Null",1,"")</f>
        <v/>
      </c>
      <c r="Z64" s="119" t="str">
        <f>IF('Data Entry'!Z60="Null",1,"")</f>
        <v/>
      </c>
      <c r="AA64" s="119" t="str">
        <f>IF('Data Entry'!AA60="Null",1,"")</f>
        <v/>
      </c>
      <c r="AB64" s="119" t="str">
        <f>IF('Data Entry'!AB60="Null",1,"")</f>
        <v/>
      </c>
      <c r="AC64" s="119" t="str">
        <f>IF('Data Entry'!AC60="Null",1,"")</f>
        <v/>
      </c>
      <c r="AD64" s="119" t="str">
        <f>IF('Data Entry'!AD60="Null",1,"")</f>
        <v/>
      </c>
      <c r="AE64" s="119" t="str">
        <f>IF('Data Entry'!AE60="Null",1,"")</f>
        <v/>
      </c>
      <c r="AF64" s="119" t="str">
        <f>IF('Data Entry'!AF60="Null",1,"")</f>
        <v/>
      </c>
      <c r="AG64" s="119" t="str">
        <f>IF('Data Entry'!AG60="Null",1,"")</f>
        <v/>
      </c>
      <c r="AH64" s="119" t="str">
        <f>IF('Data Entry'!AH60="Null",1,"")</f>
        <v/>
      </c>
      <c r="AI64" s="119" t="str">
        <f>IF('Data Entry'!AI60="Null",1,"")</f>
        <v/>
      </c>
      <c r="AJ64" s="119" t="str">
        <f>IF('Data Entry'!AJ60="Null",1,"")</f>
        <v/>
      </c>
      <c r="AK64" s="119" t="str">
        <f>IF('Data Entry'!AK60="Null",1,"")</f>
        <v/>
      </c>
      <c r="AL64" s="119" t="str">
        <f>IF('Data Entry'!AL60="Null",1,"")</f>
        <v/>
      </c>
      <c r="AM64" s="119" t="str">
        <f>IF('Data Entry'!AM60="Null",1,"")</f>
        <v/>
      </c>
      <c r="AN64" s="119" t="str">
        <f>IF('Data Entry'!AN60="Null",1,"")</f>
        <v/>
      </c>
      <c r="AO64" s="119" t="str">
        <f>IF('Data Entry'!AO60="Null",1,"")</f>
        <v/>
      </c>
      <c r="AP64" s="119" t="str">
        <f>IF('Data Entry'!AP60="Null",1,"")</f>
        <v/>
      </c>
      <c r="AQ64" s="119" t="str">
        <f>IF('Data Entry'!AQ60="Null",1,"")</f>
        <v/>
      </c>
      <c r="AR64" s="119" t="str">
        <f>IF('Data Entry'!AR60="Null",1,"")</f>
        <v/>
      </c>
      <c r="AS64" s="119" t="str">
        <f>IF('Data Entry'!AS60="Null",1,"")</f>
        <v/>
      </c>
      <c r="AT64" s="119" t="str">
        <f>IF('Data Entry'!AT60="Null",1,"")</f>
        <v/>
      </c>
      <c r="AU64" s="119" t="str">
        <f>IF('Data Entry'!AU60="Null",1,"")</f>
        <v/>
      </c>
      <c r="AV64" s="119" t="str">
        <f>IF('Data Entry'!AV60="Null",1,"")</f>
        <v/>
      </c>
      <c r="AW64" s="119" t="str">
        <f>IF('Data Entry'!AW60="Null",1,"")</f>
        <v/>
      </c>
      <c r="AX64" s="119" t="str">
        <f>IF('Data Entry'!AX60="Null",1,"")</f>
        <v/>
      </c>
      <c r="AY64" s="119" t="str">
        <f>IF('Data Entry'!AY60="Null",1,"")</f>
        <v/>
      </c>
      <c r="AZ64" s="119" t="str">
        <f>IF('Data Entry'!AZ60="Null",1,"")</f>
        <v/>
      </c>
      <c r="BA64" s="119" t="str">
        <f>IF('Data Entry'!BA60="Null",1,"")</f>
        <v/>
      </c>
      <c r="BB64" s="119" t="str">
        <f>IF('Data Entry'!BB60="Null",1,"")</f>
        <v/>
      </c>
      <c r="BC64" s="119" t="str">
        <f>IF('Data Entry'!BC60="Null",1,"")</f>
        <v/>
      </c>
      <c r="BD64" s="119" t="str">
        <f>IF('Data Entry'!BD60="Null",1,"")</f>
        <v/>
      </c>
      <c r="BE64" s="119" t="str">
        <f>IF('Data Entry'!BE60="Null",1,"")</f>
        <v/>
      </c>
      <c r="BF64" s="119" t="str">
        <f>IF('Data Entry'!BF60="Null",1,"")</f>
        <v/>
      </c>
      <c r="BG64" s="119" t="str">
        <f>IF('Data Entry'!BG60="Null",1,"")</f>
        <v/>
      </c>
      <c r="BH64" s="119" t="str">
        <f>IF('Data Entry'!BH60="Null",1,"")</f>
        <v/>
      </c>
      <c r="BI64" s="119" t="str">
        <f>IF('Data Entry'!BI60="Null",1,"")</f>
        <v/>
      </c>
      <c r="BJ64" s="119" t="str">
        <f>IF('Data Entry'!BJ60="Null",1,"")</f>
        <v/>
      </c>
      <c r="BK64" s="119" t="str">
        <f>IF('Data Entry'!BK60="Null",1,"")</f>
        <v/>
      </c>
      <c r="BL64" s="119" t="str">
        <f>IF('Data Entry'!BL60="Null",1,"")</f>
        <v/>
      </c>
      <c r="BM64" s="119" t="str">
        <f>IF('Data Entry'!BM60="Null",1,"")</f>
        <v/>
      </c>
      <c r="BN64" s="119" t="str">
        <f>IF('Data Entry'!BN60="Null",1,"")</f>
        <v/>
      </c>
      <c r="BO64" s="119" t="str">
        <f>IF('Data Entry'!BO60="Null",1,"")</f>
        <v/>
      </c>
      <c r="BP64" s="119" t="str">
        <f>IF('Data Entry'!BP60="Null",1,"")</f>
        <v/>
      </c>
      <c r="BQ64" s="119" t="str">
        <f>IF('Data Entry'!BQ60="Null",1,"")</f>
        <v/>
      </c>
      <c r="BR64" s="119" t="str">
        <f>IF('Data Entry'!BR60="Null",1,"")</f>
        <v/>
      </c>
      <c r="BS64" s="119" t="str">
        <f>IF('Data Entry'!BS60="Null",1,"")</f>
        <v/>
      </c>
      <c r="BT64" s="119" t="str">
        <f>IF('Data Entry'!BT60="Null",1,"")</f>
        <v/>
      </c>
      <c r="BU64" s="119" t="str">
        <f>IF('Data Entry'!BU60="Null",1,"")</f>
        <v/>
      </c>
      <c r="BV64" s="119" t="str">
        <f>IF('Data Entry'!BV60="Null",1,"")</f>
        <v/>
      </c>
      <c r="BW64" s="119" t="str">
        <f>IF('Data Entry'!BW60="Null",1,"")</f>
        <v/>
      </c>
      <c r="BX64" s="119" t="str">
        <f>IF('Data Entry'!BX60="Null",1,"")</f>
        <v/>
      </c>
      <c r="BY64" s="119" t="str">
        <f>IF('Data Entry'!BY60="Null",1,"")</f>
        <v/>
      </c>
      <c r="BZ64" s="119" t="str">
        <f>IF('Data Entry'!BZ60="Null",1,"")</f>
        <v/>
      </c>
      <c r="CA64" s="119" t="str">
        <f>IF('Data Entry'!CA60="Null",1,"")</f>
        <v/>
      </c>
      <c r="CB64" s="119" t="str">
        <f>IF('Data Entry'!CB60="Null",1,"")</f>
        <v/>
      </c>
      <c r="CC64" s="119" t="str">
        <f>IF('Data Entry'!CC60="Null",1,"")</f>
        <v/>
      </c>
      <c r="CD64" s="119" t="str">
        <f>IF('Data Entry'!CD60="Null",1,"")</f>
        <v/>
      </c>
      <c r="CE64" s="119" t="str">
        <f>IF('Data Entry'!CE60="Null",1,"")</f>
        <v/>
      </c>
      <c r="CF64" s="119" t="str">
        <f>IF('Data Entry'!CF60="Null",1,"")</f>
        <v/>
      </c>
      <c r="CG64" s="119" t="str">
        <f>IF('Data Entry'!CG60="Null",1,"")</f>
        <v/>
      </c>
      <c r="CH64" s="119" t="str">
        <f>IF('Data Entry'!CH60="Null",1,"")</f>
        <v/>
      </c>
      <c r="CI64" s="119" t="str">
        <f>IF('Data Entry'!CI60="Null",1,"")</f>
        <v/>
      </c>
      <c r="CJ64" s="119" t="str">
        <f>IF('Data Entry'!CJ60="Null",1,"")</f>
        <v/>
      </c>
      <c r="CK64" s="119" t="str">
        <f>IF('Data Entry'!CK60="Null",1,"")</f>
        <v/>
      </c>
      <c r="CL64" s="119" t="str">
        <f>IF('Data Entry'!CL60="Null",1,"")</f>
        <v/>
      </c>
      <c r="CM64" s="119" t="str">
        <f>IF('Data Entry'!CM60="Null",1,"")</f>
        <v/>
      </c>
      <c r="CN64" s="119" t="str">
        <f>IF('Data Entry'!CN60="Null",1,"")</f>
        <v/>
      </c>
      <c r="CO64" s="119" t="str">
        <f>IF('Data Entry'!CO60="Null",1,"")</f>
        <v/>
      </c>
      <c r="CP64" s="119" t="str">
        <f>IF('Data Entry'!CP60="Null",1,"")</f>
        <v/>
      </c>
      <c r="CQ64" s="119" t="str">
        <f>IF('Data Entry'!CQ60="Null",1,"")</f>
        <v/>
      </c>
      <c r="CR64" s="119" t="str">
        <f>IF('Data Entry'!CR60="Null",1,"")</f>
        <v/>
      </c>
      <c r="CS64" s="119" t="str">
        <f>IF('Data Entry'!CS60="Null",1,"")</f>
        <v/>
      </c>
      <c r="CT64" s="119" t="str">
        <f>IF('Data Entry'!CT60="Null",1,"")</f>
        <v/>
      </c>
      <c r="CU64" s="119" t="str">
        <f>IF('Data Entry'!CU60="Null",1,"")</f>
        <v/>
      </c>
      <c r="CV64" s="119" t="str">
        <f>IF('Data Entry'!CV60="Null",1,"")</f>
        <v/>
      </c>
      <c r="CW64" s="119" t="str">
        <f>IF('Data Entry'!CW60="Null",1,"")</f>
        <v/>
      </c>
      <c r="CX64" s="119" t="str">
        <f>IF('Data Entry'!CX60="Null",1,"")</f>
        <v/>
      </c>
      <c r="CY64" s="119" t="str">
        <f>IF('Data Entry'!CY60="Null",1,"")</f>
        <v/>
      </c>
      <c r="CZ64" s="119" t="str">
        <f>IF('Data Entry'!CZ60="Null",1,"")</f>
        <v/>
      </c>
      <c r="DA64" s="119" t="str">
        <f>IF('Data Entry'!DA60="Null",1,"")</f>
        <v/>
      </c>
      <c r="DB64" s="119" t="str">
        <f>IF('Data Entry'!DB60="Null",1,"")</f>
        <v/>
      </c>
      <c r="DC64" s="119" t="str">
        <f>IF('Data Entry'!DC60="Null",1,"")</f>
        <v/>
      </c>
      <c r="DD64" s="119" t="str">
        <f>IF('Data Entry'!DD60="Null",1,"")</f>
        <v/>
      </c>
      <c r="DE64" s="119" t="str">
        <f>IF('Data Entry'!DE60="Null",1,"")</f>
        <v/>
      </c>
      <c r="DF64" s="119" t="str">
        <f>IF('Data Entry'!DF60="Null",1,"")</f>
        <v/>
      </c>
      <c r="DG64" s="119" t="str">
        <f>IF('Data Entry'!DG60="Null",1,"")</f>
        <v/>
      </c>
      <c r="DH64" s="119" t="str">
        <f>IF('Data Entry'!DH60="Null",1,"")</f>
        <v/>
      </c>
      <c r="DI64" s="119" t="str">
        <f>IF('Data Entry'!DI60="Null",1,"")</f>
        <v/>
      </c>
      <c r="DJ64" s="119" t="str">
        <f>IF('Data Entry'!DJ60="Null",1,"")</f>
        <v/>
      </c>
      <c r="DK64" s="119" t="str">
        <f>IF('Data Entry'!DK60="Null",1,"")</f>
        <v/>
      </c>
      <c r="DL64" s="119" t="str">
        <f>IF('Data Entry'!DL60="Null",1,"")</f>
        <v/>
      </c>
      <c r="DM64" s="119" t="str">
        <f>IF('Data Entry'!DM60="Null",1,"")</f>
        <v/>
      </c>
      <c r="DN64" s="119" t="str">
        <f>IF('Data Entry'!DN60="Null",1,"")</f>
        <v/>
      </c>
      <c r="DO64" s="119" t="str">
        <f>IF('Data Entry'!DO60="Null",1,"")</f>
        <v/>
      </c>
      <c r="DP64" s="119" t="str">
        <f>IF('Data Entry'!DP60="Null",1,"")</f>
        <v/>
      </c>
      <c r="DQ64" s="119" t="str">
        <f>IF('Data Entry'!DQ60="Null",1,"")</f>
        <v/>
      </c>
      <c r="DR64" s="119" t="str">
        <f>IF('Data Entry'!DR60="Null",1,"")</f>
        <v/>
      </c>
      <c r="DS64" s="119" t="str">
        <f>IF('Data Entry'!DS60="Null",1,"")</f>
        <v/>
      </c>
      <c r="DT64" s="119" t="str">
        <f>IF('Data Entry'!DT60="Null",1,"")</f>
        <v/>
      </c>
    </row>
    <row r="65" spans="1:138" ht="16" customHeight="1">
      <c r="A65" s="157"/>
      <c r="E65" s="119" t="str">
        <f>IF('Data Entry'!E60="Inconsistent",2,"")</f>
        <v/>
      </c>
      <c r="F65" s="119" t="str">
        <f>IF('Data Entry'!F60="Inconsistent",2,"")</f>
        <v/>
      </c>
      <c r="G65" s="119" t="str">
        <f>IF('Data Entry'!G60="Inconsistent",2,"")</f>
        <v/>
      </c>
      <c r="H65" s="119" t="str">
        <f>IF('Data Entry'!H60="Inconsistent",2,"")</f>
        <v/>
      </c>
      <c r="I65" s="119" t="str">
        <f>IF('Data Entry'!I60="Inconsistent",2,"")</f>
        <v/>
      </c>
      <c r="J65" s="119" t="str">
        <f>IF('Data Entry'!J60="Inconsistent",2,"")</f>
        <v/>
      </c>
      <c r="K65" s="119" t="str">
        <f>IF('Data Entry'!K60="Inconsistent",2,"")</f>
        <v/>
      </c>
      <c r="L65" s="119" t="str">
        <f>IF('Data Entry'!L60="Inconsistent",2,"")</f>
        <v/>
      </c>
      <c r="M65" s="119" t="str">
        <f>IF('Data Entry'!M60="Inconsistent",2,"")</f>
        <v/>
      </c>
      <c r="N65" s="119" t="str">
        <f>IF('Data Entry'!N60="Inconsistent",2,"")</f>
        <v/>
      </c>
      <c r="O65" s="119" t="str">
        <f>IF('Data Entry'!O60="Inconsistent",2,"")</f>
        <v/>
      </c>
      <c r="P65" s="119" t="str">
        <f>IF('Data Entry'!P60="Inconsistent",2,"")</f>
        <v/>
      </c>
      <c r="Q65" s="119" t="str">
        <f>IF('Data Entry'!Q60="Inconsistent",2,"")</f>
        <v/>
      </c>
      <c r="R65" s="119" t="str">
        <f>IF('Data Entry'!R60="Inconsistent",2,"")</f>
        <v/>
      </c>
      <c r="S65" s="119" t="str">
        <f>IF('Data Entry'!S60="Inconsistent",2,"")</f>
        <v/>
      </c>
      <c r="T65" s="119" t="str">
        <f>IF('Data Entry'!T60="Inconsistent",2,"")</f>
        <v/>
      </c>
      <c r="U65" s="119" t="str">
        <f>IF('Data Entry'!U60="Inconsistent",2,"")</f>
        <v/>
      </c>
      <c r="V65" s="119" t="str">
        <f>IF('Data Entry'!V60="Inconsistent",2,"")</f>
        <v/>
      </c>
      <c r="W65" s="119" t="str">
        <f>IF('Data Entry'!W60="Inconsistent",2,"")</f>
        <v/>
      </c>
      <c r="X65" s="119" t="str">
        <f>IF('Data Entry'!X60="Inconsistent",2,"")</f>
        <v/>
      </c>
      <c r="Y65" s="119" t="str">
        <f>IF('Data Entry'!Y60="Inconsistent",2,"")</f>
        <v/>
      </c>
      <c r="Z65" s="119" t="str">
        <f>IF('Data Entry'!Z60="Inconsistent",2,"")</f>
        <v/>
      </c>
      <c r="AA65" s="119" t="str">
        <f>IF('Data Entry'!AA60="Inconsistent",2,"")</f>
        <v/>
      </c>
      <c r="AB65" s="119" t="str">
        <f>IF('Data Entry'!AB60="Inconsistent",2,"")</f>
        <v/>
      </c>
      <c r="AC65" s="119" t="str">
        <f>IF('Data Entry'!AC60="Inconsistent",2,"")</f>
        <v/>
      </c>
      <c r="AD65" s="119" t="str">
        <f>IF('Data Entry'!AD60="Inconsistent",2,"")</f>
        <v/>
      </c>
      <c r="AE65" s="119" t="str">
        <f>IF('Data Entry'!AE60="Inconsistent",2,"")</f>
        <v/>
      </c>
      <c r="AF65" s="119" t="str">
        <f>IF('Data Entry'!AF60="Inconsistent",2,"")</f>
        <v/>
      </c>
      <c r="AG65" s="119" t="str">
        <f>IF('Data Entry'!AG60="Inconsistent",2,"")</f>
        <v/>
      </c>
      <c r="AH65" s="119" t="str">
        <f>IF('Data Entry'!AH60="Inconsistent",2,"")</f>
        <v/>
      </c>
      <c r="AI65" s="119" t="str">
        <f>IF('Data Entry'!AI60="Inconsistent",2,"")</f>
        <v/>
      </c>
      <c r="AJ65" s="119" t="str">
        <f>IF('Data Entry'!AJ60="Inconsistent",2,"")</f>
        <v/>
      </c>
      <c r="AK65" s="119" t="str">
        <f>IF('Data Entry'!AK60="Inconsistent",2,"")</f>
        <v/>
      </c>
      <c r="AL65" s="119" t="str">
        <f>IF('Data Entry'!AL60="Inconsistent",2,"")</f>
        <v/>
      </c>
      <c r="AM65" s="119" t="str">
        <f>IF('Data Entry'!AM60="Inconsistent",2,"")</f>
        <v/>
      </c>
      <c r="AN65" s="119" t="str">
        <f>IF('Data Entry'!AN60="Inconsistent",2,"")</f>
        <v/>
      </c>
      <c r="AO65" s="119" t="str">
        <f>IF('Data Entry'!AO60="Inconsistent",2,"")</f>
        <v/>
      </c>
      <c r="AP65" s="119" t="str">
        <f>IF('Data Entry'!AP60="Inconsistent",2,"")</f>
        <v/>
      </c>
      <c r="AQ65" s="119" t="str">
        <f>IF('Data Entry'!AQ60="Inconsistent",2,"")</f>
        <v/>
      </c>
      <c r="AR65" s="119" t="str">
        <f>IF('Data Entry'!AR60="Inconsistent",2,"")</f>
        <v/>
      </c>
      <c r="AS65" s="119" t="str">
        <f>IF('Data Entry'!AS60="Inconsistent",2,"")</f>
        <v/>
      </c>
      <c r="AT65" s="119" t="str">
        <f>IF('Data Entry'!AT60="Inconsistent",2,"")</f>
        <v/>
      </c>
      <c r="AU65" s="119" t="str">
        <f>IF('Data Entry'!AU60="Inconsistent",2,"")</f>
        <v/>
      </c>
      <c r="AV65" s="119" t="str">
        <f>IF('Data Entry'!AV60="Inconsistent",2,"")</f>
        <v/>
      </c>
      <c r="AW65" s="119" t="str">
        <f>IF('Data Entry'!AW60="Inconsistent",2,"")</f>
        <v/>
      </c>
      <c r="AX65" s="119" t="str">
        <f>IF('Data Entry'!AX60="Inconsistent",2,"")</f>
        <v/>
      </c>
      <c r="AY65" s="119" t="str">
        <f>IF('Data Entry'!AY60="Inconsistent",2,"")</f>
        <v/>
      </c>
      <c r="AZ65" s="119" t="str">
        <f>IF('Data Entry'!AZ60="Inconsistent",2,"")</f>
        <v/>
      </c>
      <c r="BA65" s="119" t="str">
        <f>IF('Data Entry'!BA60="Inconsistent",2,"")</f>
        <v/>
      </c>
      <c r="BB65" s="119" t="str">
        <f>IF('Data Entry'!BB60="Inconsistent",2,"")</f>
        <v/>
      </c>
      <c r="BC65" s="119" t="str">
        <f>IF('Data Entry'!BC60="Inconsistent",2,"")</f>
        <v/>
      </c>
      <c r="BD65" s="119" t="str">
        <f>IF('Data Entry'!BD60="Inconsistent",2,"")</f>
        <v/>
      </c>
      <c r="BE65" s="119" t="str">
        <f>IF('Data Entry'!BE60="Inconsistent",2,"")</f>
        <v/>
      </c>
      <c r="BF65" s="119" t="str">
        <f>IF('Data Entry'!BF60="Inconsistent",2,"")</f>
        <v/>
      </c>
      <c r="BG65" s="119" t="str">
        <f>IF('Data Entry'!BG60="Inconsistent",2,"")</f>
        <v/>
      </c>
      <c r="BH65" s="119" t="str">
        <f>IF('Data Entry'!BH60="Inconsistent",2,"")</f>
        <v/>
      </c>
      <c r="BI65" s="119" t="str">
        <f>IF('Data Entry'!BI60="Inconsistent",2,"")</f>
        <v/>
      </c>
      <c r="BJ65" s="119" t="str">
        <f>IF('Data Entry'!BJ60="Inconsistent",2,"")</f>
        <v/>
      </c>
      <c r="BK65" s="119" t="str">
        <f>IF('Data Entry'!BK60="Inconsistent",2,"")</f>
        <v/>
      </c>
      <c r="BL65" s="119" t="str">
        <f>IF('Data Entry'!BL60="Inconsistent",2,"")</f>
        <v/>
      </c>
      <c r="BM65" s="119" t="str">
        <f>IF('Data Entry'!BM60="Inconsistent",2,"")</f>
        <v/>
      </c>
      <c r="BN65" s="119" t="str">
        <f>IF('Data Entry'!BN60="Inconsistent",2,"")</f>
        <v/>
      </c>
      <c r="BO65" s="119" t="str">
        <f>IF('Data Entry'!BO60="Inconsistent",2,"")</f>
        <v/>
      </c>
      <c r="BP65" s="119" t="str">
        <f>IF('Data Entry'!BP60="Inconsistent",2,"")</f>
        <v/>
      </c>
      <c r="BQ65" s="119" t="str">
        <f>IF('Data Entry'!BQ60="Inconsistent",2,"")</f>
        <v/>
      </c>
      <c r="BR65" s="119" t="str">
        <f>IF('Data Entry'!BR60="Inconsistent",2,"")</f>
        <v/>
      </c>
      <c r="BS65" s="119" t="str">
        <f>IF('Data Entry'!BS60="Inconsistent",2,"")</f>
        <v/>
      </c>
      <c r="BT65" s="119" t="str">
        <f>IF('Data Entry'!BT60="Inconsistent",2,"")</f>
        <v/>
      </c>
      <c r="BU65" s="119" t="str">
        <f>IF('Data Entry'!BU60="Inconsistent",2,"")</f>
        <v/>
      </c>
      <c r="BV65" s="119" t="str">
        <f>IF('Data Entry'!BV60="Inconsistent",2,"")</f>
        <v/>
      </c>
      <c r="BW65" s="119" t="str">
        <f>IF('Data Entry'!BW60="Inconsistent",2,"")</f>
        <v/>
      </c>
      <c r="BX65" s="119" t="str">
        <f>IF('Data Entry'!BX60="Inconsistent",2,"")</f>
        <v/>
      </c>
      <c r="BY65" s="119" t="str">
        <f>IF('Data Entry'!BY60="Inconsistent",2,"")</f>
        <v/>
      </c>
      <c r="BZ65" s="119" t="str">
        <f>IF('Data Entry'!BZ60="Inconsistent",2,"")</f>
        <v/>
      </c>
      <c r="CA65" s="119" t="str">
        <f>IF('Data Entry'!CA60="Inconsistent",2,"")</f>
        <v/>
      </c>
      <c r="CB65" s="119" t="str">
        <f>IF('Data Entry'!CB60="Inconsistent",2,"")</f>
        <v/>
      </c>
      <c r="CC65" s="119" t="str">
        <f>IF('Data Entry'!CC60="Inconsistent",2,"")</f>
        <v/>
      </c>
      <c r="CD65" s="119" t="str">
        <f>IF('Data Entry'!CD60="Inconsistent",2,"")</f>
        <v/>
      </c>
      <c r="CE65" s="119" t="str">
        <f>IF('Data Entry'!CE60="Inconsistent",2,"")</f>
        <v/>
      </c>
      <c r="CF65" s="119" t="str">
        <f>IF('Data Entry'!CF60="Inconsistent",2,"")</f>
        <v/>
      </c>
      <c r="CG65" s="119" t="str">
        <f>IF('Data Entry'!CG60="Inconsistent",2,"")</f>
        <v/>
      </c>
      <c r="CH65" s="119" t="str">
        <f>IF('Data Entry'!CH60="Inconsistent",2,"")</f>
        <v/>
      </c>
      <c r="CI65" s="119" t="str">
        <f>IF('Data Entry'!CI60="Inconsistent",2,"")</f>
        <v/>
      </c>
      <c r="CJ65" s="119" t="str">
        <f>IF('Data Entry'!CJ60="Inconsistent",2,"")</f>
        <v/>
      </c>
      <c r="CK65" s="119" t="str">
        <f>IF('Data Entry'!CK60="Inconsistent",2,"")</f>
        <v/>
      </c>
      <c r="CL65" s="119" t="str">
        <f>IF('Data Entry'!CL60="Inconsistent",2,"")</f>
        <v/>
      </c>
      <c r="CM65" s="119" t="str">
        <f>IF('Data Entry'!CM60="Inconsistent",2,"")</f>
        <v/>
      </c>
      <c r="CN65" s="119" t="str">
        <f>IF('Data Entry'!CN60="Inconsistent",2,"")</f>
        <v/>
      </c>
      <c r="CO65" s="119" t="str">
        <f>IF('Data Entry'!CO60="Inconsistent",2,"")</f>
        <v/>
      </c>
      <c r="CP65" s="119" t="str">
        <f>IF('Data Entry'!CP60="Inconsistent",2,"")</f>
        <v/>
      </c>
      <c r="CQ65" s="119" t="str">
        <f>IF('Data Entry'!CQ60="Inconsistent",2,"")</f>
        <v/>
      </c>
      <c r="CR65" s="119" t="str">
        <f>IF('Data Entry'!CR60="Inconsistent",2,"")</f>
        <v/>
      </c>
      <c r="CS65" s="119" t="str">
        <f>IF('Data Entry'!CS60="Inconsistent",2,"")</f>
        <v/>
      </c>
      <c r="CT65" s="119" t="str">
        <f>IF('Data Entry'!CT60="Inconsistent",2,"")</f>
        <v/>
      </c>
      <c r="CU65" s="119" t="str">
        <f>IF('Data Entry'!CU60="Inconsistent",2,"")</f>
        <v/>
      </c>
      <c r="CV65" s="119" t="str">
        <f>IF('Data Entry'!CV60="Inconsistent",2,"")</f>
        <v/>
      </c>
      <c r="CW65" s="119" t="str">
        <f>IF('Data Entry'!CW60="Inconsistent",2,"")</f>
        <v/>
      </c>
      <c r="CX65" s="119" t="str">
        <f>IF('Data Entry'!CX60="Inconsistent",2,"")</f>
        <v/>
      </c>
      <c r="CY65" s="119" t="str">
        <f>IF('Data Entry'!CY60="Inconsistent",2,"")</f>
        <v/>
      </c>
      <c r="CZ65" s="119" t="str">
        <f>IF('Data Entry'!CZ60="Inconsistent",2,"")</f>
        <v/>
      </c>
      <c r="DA65" s="119" t="str">
        <f>IF('Data Entry'!DA60="Inconsistent",2,"")</f>
        <v/>
      </c>
      <c r="DB65" s="119" t="str">
        <f>IF('Data Entry'!DB60="Inconsistent",2,"")</f>
        <v/>
      </c>
      <c r="DC65" s="119" t="str">
        <f>IF('Data Entry'!DC60="Inconsistent",2,"")</f>
        <v/>
      </c>
      <c r="DD65" s="119" t="str">
        <f>IF('Data Entry'!DD60="Inconsistent",2,"")</f>
        <v/>
      </c>
      <c r="DE65" s="119" t="str">
        <f>IF('Data Entry'!DE60="Inconsistent",2,"")</f>
        <v/>
      </c>
      <c r="DF65" s="119" t="str">
        <f>IF('Data Entry'!DF60="Inconsistent",2,"")</f>
        <v/>
      </c>
      <c r="DG65" s="119" t="str">
        <f>IF('Data Entry'!DG60="Inconsistent",2,"")</f>
        <v/>
      </c>
      <c r="DH65" s="119" t="str">
        <f>IF('Data Entry'!DH60="Inconsistent",2,"")</f>
        <v/>
      </c>
      <c r="DI65" s="119" t="str">
        <f>IF('Data Entry'!DI60="Inconsistent",2,"")</f>
        <v/>
      </c>
      <c r="DJ65" s="119" t="str">
        <f>IF('Data Entry'!DJ60="Inconsistent",2,"")</f>
        <v/>
      </c>
      <c r="DK65" s="119" t="str">
        <f>IF('Data Entry'!DK60="Inconsistent",2,"")</f>
        <v/>
      </c>
      <c r="DL65" s="119" t="str">
        <f>IF('Data Entry'!DL60="Inconsistent",2,"")</f>
        <v/>
      </c>
      <c r="DM65" s="119" t="str">
        <f>IF('Data Entry'!DM60="Inconsistent",2,"")</f>
        <v/>
      </c>
      <c r="DN65" s="119" t="str">
        <f>IF('Data Entry'!DN60="Inconsistent",2,"")</f>
        <v/>
      </c>
      <c r="DO65" s="119" t="str">
        <f>IF('Data Entry'!DO60="Inconsistent",2,"")</f>
        <v/>
      </c>
      <c r="DP65" s="119" t="str">
        <f>IF('Data Entry'!DP60="Inconsistent",2,"")</f>
        <v/>
      </c>
      <c r="DQ65" s="119" t="str">
        <f>IF('Data Entry'!DQ60="Inconsistent",2,"")</f>
        <v/>
      </c>
      <c r="DR65" s="119" t="str">
        <f>IF('Data Entry'!DR60="Inconsistent",2,"")</f>
        <v/>
      </c>
      <c r="DS65" s="119" t="str">
        <f>IF('Data Entry'!DS60="Inconsistent",2,"")</f>
        <v/>
      </c>
      <c r="DT65" s="119" t="str">
        <f>IF('Data Entry'!DT60="Inconsistent",2,"")</f>
        <v/>
      </c>
      <c r="DW65" s="156" t="s">
        <v>150</v>
      </c>
      <c r="DX65" s="156"/>
      <c r="DY65" s="156"/>
      <c r="DZ65" s="156"/>
      <c r="EA65" s="156"/>
      <c r="EB65" s="156"/>
      <c r="EC65" s="156" t="s">
        <v>151</v>
      </c>
      <c r="ED65" s="156"/>
      <c r="EE65" s="156"/>
      <c r="EF65" s="156"/>
    </row>
    <row r="66" spans="1:138" ht="16" customHeight="1">
      <c r="A66" s="157"/>
      <c r="E66" s="119" t="str">
        <f>IF('Data Entry'!E60="Weak",3,"")</f>
        <v/>
      </c>
      <c r="F66" s="119" t="str">
        <f>IF('Data Entry'!F60="Weak",3,"")</f>
        <v/>
      </c>
      <c r="G66" s="119" t="str">
        <f>IF('Data Entry'!G60="Weak",3,"")</f>
        <v/>
      </c>
      <c r="H66" s="119" t="str">
        <f>IF('Data Entry'!H60="Weak",3,"")</f>
        <v/>
      </c>
      <c r="I66" s="119" t="str">
        <f>IF('Data Entry'!I60="Weak",3,"")</f>
        <v/>
      </c>
      <c r="J66" s="119" t="str">
        <f>IF('Data Entry'!J60="Weak",3,"")</f>
        <v/>
      </c>
      <c r="K66" s="119" t="str">
        <f>IF('Data Entry'!K60="Weak",3,"")</f>
        <v/>
      </c>
      <c r="L66" s="119" t="str">
        <f>IF('Data Entry'!L60="Weak",3,"")</f>
        <v/>
      </c>
      <c r="M66" s="119" t="str">
        <f>IF('Data Entry'!M60="Weak",3,"")</f>
        <v/>
      </c>
      <c r="N66" s="119" t="str">
        <f>IF('Data Entry'!N60="Weak",3,"")</f>
        <v/>
      </c>
      <c r="O66" s="119" t="str">
        <f>IF('Data Entry'!O60="Weak",3,"")</f>
        <v/>
      </c>
      <c r="P66" s="119" t="str">
        <f>IF('Data Entry'!P60="Weak",3,"")</f>
        <v/>
      </c>
      <c r="Q66" s="119" t="str">
        <f>IF('Data Entry'!Q60="Weak",3,"")</f>
        <v/>
      </c>
      <c r="R66" s="119" t="str">
        <f>IF('Data Entry'!R60="Weak",3,"")</f>
        <v/>
      </c>
      <c r="S66" s="119" t="str">
        <f>IF('Data Entry'!S60="Weak",3,"")</f>
        <v/>
      </c>
      <c r="T66" s="119" t="str">
        <f>IF('Data Entry'!T60="Weak",3,"")</f>
        <v/>
      </c>
      <c r="U66" s="119" t="str">
        <f>IF('Data Entry'!U60="Weak",3,"")</f>
        <v/>
      </c>
      <c r="V66" s="119" t="str">
        <f>IF('Data Entry'!V60="Weak",3,"")</f>
        <v/>
      </c>
      <c r="W66" s="119" t="str">
        <f>IF('Data Entry'!W60="Weak",3,"")</f>
        <v/>
      </c>
      <c r="X66" s="119" t="str">
        <f>IF('Data Entry'!X60="Weak",3,"")</f>
        <v/>
      </c>
      <c r="Y66" s="119" t="str">
        <f>IF('Data Entry'!Y60="Weak",3,"")</f>
        <v/>
      </c>
      <c r="Z66" s="119" t="str">
        <f>IF('Data Entry'!Z60="Weak",3,"")</f>
        <v/>
      </c>
      <c r="AA66" s="119" t="str">
        <f>IF('Data Entry'!AA60="Weak",3,"")</f>
        <v/>
      </c>
      <c r="AB66" s="119" t="str">
        <f>IF('Data Entry'!AB60="Weak",3,"")</f>
        <v/>
      </c>
      <c r="AC66" s="119" t="str">
        <f>IF('Data Entry'!AC60="Weak",3,"")</f>
        <v/>
      </c>
      <c r="AD66" s="119" t="str">
        <f>IF('Data Entry'!AD60="Weak",3,"")</f>
        <v/>
      </c>
      <c r="AE66" s="119" t="str">
        <f>IF('Data Entry'!AE60="Weak",3,"")</f>
        <v/>
      </c>
      <c r="AF66" s="119" t="str">
        <f>IF('Data Entry'!AF60="Weak",3,"")</f>
        <v/>
      </c>
      <c r="AG66" s="119" t="str">
        <f>IF('Data Entry'!AG60="Weak",3,"")</f>
        <v/>
      </c>
      <c r="AH66" s="119" t="str">
        <f>IF('Data Entry'!AH60="Weak",3,"")</f>
        <v/>
      </c>
      <c r="AI66" s="119" t="str">
        <f>IF('Data Entry'!AI60="Weak",3,"")</f>
        <v/>
      </c>
      <c r="AJ66" s="119" t="str">
        <f>IF('Data Entry'!AJ60="Weak",3,"")</f>
        <v/>
      </c>
      <c r="AK66" s="119" t="str">
        <f>IF('Data Entry'!AK60="Weak",3,"")</f>
        <v/>
      </c>
      <c r="AL66" s="119" t="str">
        <f>IF('Data Entry'!AL60="Weak",3,"")</f>
        <v/>
      </c>
      <c r="AM66" s="119" t="str">
        <f>IF('Data Entry'!AM60="Weak",3,"")</f>
        <v/>
      </c>
      <c r="AN66" s="119" t="str">
        <f>IF('Data Entry'!AN60="Weak",3,"")</f>
        <v/>
      </c>
      <c r="AO66" s="119" t="str">
        <f>IF('Data Entry'!AO60="Weak",3,"")</f>
        <v/>
      </c>
      <c r="AP66" s="119" t="str">
        <f>IF('Data Entry'!AP60="Weak",3,"")</f>
        <v/>
      </c>
      <c r="AQ66" s="119" t="str">
        <f>IF('Data Entry'!AQ60="Weak",3,"")</f>
        <v/>
      </c>
      <c r="AR66" s="119" t="str">
        <f>IF('Data Entry'!AR60="Weak",3,"")</f>
        <v/>
      </c>
      <c r="AS66" s="119" t="str">
        <f>IF('Data Entry'!AS60="Weak",3,"")</f>
        <v/>
      </c>
      <c r="AT66" s="119" t="str">
        <f>IF('Data Entry'!AT60="Weak",3,"")</f>
        <v/>
      </c>
      <c r="AU66" s="119" t="str">
        <f>IF('Data Entry'!AU60="Weak",3,"")</f>
        <v/>
      </c>
      <c r="AV66" s="119" t="str">
        <f>IF('Data Entry'!AV60="Weak",3,"")</f>
        <v/>
      </c>
      <c r="AW66" s="119" t="str">
        <f>IF('Data Entry'!AW60="Weak",3,"")</f>
        <v/>
      </c>
      <c r="AX66" s="119" t="str">
        <f>IF('Data Entry'!AX60="Weak",3,"")</f>
        <v/>
      </c>
      <c r="AY66" s="119" t="str">
        <f>IF('Data Entry'!AY60="Weak",3,"")</f>
        <v/>
      </c>
      <c r="AZ66" s="119" t="str">
        <f>IF('Data Entry'!AZ60="Weak",3,"")</f>
        <v/>
      </c>
      <c r="BA66" s="119" t="str">
        <f>IF('Data Entry'!BA60="Weak",3,"")</f>
        <v/>
      </c>
      <c r="BB66" s="119" t="str">
        <f>IF('Data Entry'!BB60="Weak",3,"")</f>
        <v/>
      </c>
      <c r="BC66" s="119" t="str">
        <f>IF('Data Entry'!BC60="Weak",3,"")</f>
        <v/>
      </c>
      <c r="BD66" s="119" t="str">
        <f>IF('Data Entry'!BD60="Weak",3,"")</f>
        <v/>
      </c>
      <c r="BE66" s="119" t="str">
        <f>IF('Data Entry'!BE60="Weak",3,"")</f>
        <v/>
      </c>
      <c r="BF66" s="119" t="str">
        <f>IF('Data Entry'!BF60="Weak",3,"")</f>
        <v/>
      </c>
      <c r="BG66" s="119" t="str">
        <f>IF('Data Entry'!BG60="Weak",3,"")</f>
        <v/>
      </c>
      <c r="BH66" s="119" t="str">
        <f>IF('Data Entry'!BH60="Weak",3,"")</f>
        <v/>
      </c>
      <c r="BI66" s="119" t="str">
        <f>IF('Data Entry'!BI60="Weak",3,"")</f>
        <v/>
      </c>
      <c r="BJ66" s="119" t="str">
        <f>IF('Data Entry'!BJ60="Weak",3,"")</f>
        <v/>
      </c>
      <c r="BK66" s="119" t="str">
        <f>IF('Data Entry'!BK60="Weak",3,"")</f>
        <v/>
      </c>
      <c r="BL66" s="119" t="str">
        <f>IF('Data Entry'!BL60="Weak",3,"")</f>
        <v/>
      </c>
      <c r="BM66" s="119" t="str">
        <f>IF('Data Entry'!BM60="Weak",3,"")</f>
        <v/>
      </c>
      <c r="BN66" s="119" t="str">
        <f>IF('Data Entry'!BN60="Weak",3,"")</f>
        <v/>
      </c>
      <c r="BO66" s="119" t="str">
        <f>IF('Data Entry'!BO60="Weak",3,"")</f>
        <v/>
      </c>
      <c r="BP66" s="119" t="str">
        <f>IF('Data Entry'!BP60="Weak",3,"")</f>
        <v/>
      </c>
      <c r="BQ66" s="119" t="str">
        <f>IF('Data Entry'!BQ60="Weak",3,"")</f>
        <v/>
      </c>
      <c r="BR66" s="119" t="str">
        <f>IF('Data Entry'!BR60="Weak",3,"")</f>
        <v/>
      </c>
      <c r="BS66" s="119" t="str">
        <f>IF('Data Entry'!BS60="Weak",3,"")</f>
        <v/>
      </c>
      <c r="BT66" s="119" t="str">
        <f>IF('Data Entry'!BT60="Weak",3,"")</f>
        <v/>
      </c>
      <c r="BU66" s="119" t="str">
        <f>IF('Data Entry'!BU60="Weak",3,"")</f>
        <v/>
      </c>
      <c r="BV66" s="119" t="str">
        <f>IF('Data Entry'!BV60="Weak",3,"")</f>
        <v/>
      </c>
      <c r="BW66" s="119" t="str">
        <f>IF('Data Entry'!BW60="Weak",3,"")</f>
        <v/>
      </c>
      <c r="BX66" s="119" t="str">
        <f>IF('Data Entry'!BX60="Weak",3,"")</f>
        <v/>
      </c>
      <c r="BY66" s="119" t="str">
        <f>IF('Data Entry'!BY60="Weak",3,"")</f>
        <v/>
      </c>
      <c r="BZ66" s="119" t="str">
        <f>IF('Data Entry'!BZ60="Weak",3,"")</f>
        <v/>
      </c>
      <c r="CA66" s="119" t="str">
        <f>IF('Data Entry'!CA60="Weak",3,"")</f>
        <v/>
      </c>
      <c r="CB66" s="119" t="str">
        <f>IF('Data Entry'!CB60="Weak",3,"")</f>
        <v/>
      </c>
      <c r="CC66" s="119" t="str">
        <f>IF('Data Entry'!CC60="Weak",3,"")</f>
        <v/>
      </c>
      <c r="CD66" s="119" t="str">
        <f>IF('Data Entry'!CD60="Weak",3,"")</f>
        <v/>
      </c>
      <c r="CE66" s="119" t="str">
        <f>IF('Data Entry'!CE60="Weak",3,"")</f>
        <v/>
      </c>
      <c r="CF66" s="119" t="str">
        <f>IF('Data Entry'!CF60="Weak",3,"")</f>
        <v/>
      </c>
      <c r="CG66" s="119" t="str">
        <f>IF('Data Entry'!CG60="Weak",3,"")</f>
        <v/>
      </c>
      <c r="CH66" s="119" t="str">
        <f>IF('Data Entry'!CH60="Weak",3,"")</f>
        <v/>
      </c>
      <c r="CI66" s="119" t="str">
        <f>IF('Data Entry'!CI60="Weak",3,"")</f>
        <v/>
      </c>
      <c r="CJ66" s="119" t="str">
        <f>IF('Data Entry'!CJ60="Weak",3,"")</f>
        <v/>
      </c>
      <c r="CK66" s="119" t="str">
        <f>IF('Data Entry'!CK60="Weak",3,"")</f>
        <v/>
      </c>
      <c r="CL66" s="119" t="str">
        <f>IF('Data Entry'!CL60="Weak",3,"")</f>
        <v/>
      </c>
      <c r="CM66" s="119" t="str">
        <f>IF('Data Entry'!CM60="Weak",3,"")</f>
        <v/>
      </c>
      <c r="CN66" s="119" t="str">
        <f>IF('Data Entry'!CN60="Weak",3,"")</f>
        <v/>
      </c>
      <c r="CO66" s="119" t="str">
        <f>IF('Data Entry'!CO60="Weak",3,"")</f>
        <v/>
      </c>
      <c r="CP66" s="119" t="str">
        <f>IF('Data Entry'!CP60="Weak",3,"")</f>
        <v/>
      </c>
      <c r="CQ66" s="119" t="str">
        <f>IF('Data Entry'!CQ60="Weak",3,"")</f>
        <v/>
      </c>
      <c r="CR66" s="119" t="str">
        <f>IF('Data Entry'!CR60="Weak",3,"")</f>
        <v/>
      </c>
      <c r="CS66" s="119" t="str">
        <f>IF('Data Entry'!CS60="Weak",3,"")</f>
        <v/>
      </c>
      <c r="CT66" s="119" t="str">
        <f>IF('Data Entry'!CT60="Weak",3,"")</f>
        <v/>
      </c>
      <c r="CU66" s="119" t="str">
        <f>IF('Data Entry'!CU60="Weak",3,"")</f>
        <v/>
      </c>
      <c r="CV66" s="119" t="str">
        <f>IF('Data Entry'!CV60="Weak",3,"")</f>
        <v/>
      </c>
      <c r="CW66" s="119" t="str">
        <f>IF('Data Entry'!CW60="Weak",3,"")</f>
        <v/>
      </c>
      <c r="CX66" s="119" t="str">
        <f>IF('Data Entry'!CX60="Weak",3,"")</f>
        <v/>
      </c>
      <c r="CY66" s="119" t="str">
        <f>IF('Data Entry'!CY60="Weak",3,"")</f>
        <v/>
      </c>
      <c r="CZ66" s="119" t="str">
        <f>IF('Data Entry'!CZ60="Weak",3,"")</f>
        <v/>
      </c>
      <c r="DA66" s="119" t="str">
        <f>IF('Data Entry'!DA60="Weak",3,"")</f>
        <v/>
      </c>
      <c r="DB66" s="119" t="str">
        <f>IF('Data Entry'!DB60="Weak",3,"")</f>
        <v/>
      </c>
      <c r="DC66" s="119" t="str">
        <f>IF('Data Entry'!DC60="Weak",3,"")</f>
        <v/>
      </c>
      <c r="DD66" s="119" t="str">
        <f>IF('Data Entry'!DD60="Weak",3,"")</f>
        <v/>
      </c>
      <c r="DE66" s="119" t="str">
        <f>IF('Data Entry'!DE60="Weak",3,"")</f>
        <v/>
      </c>
      <c r="DF66" s="119" t="str">
        <f>IF('Data Entry'!DF60="Weak",3,"")</f>
        <v/>
      </c>
      <c r="DG66" s="119" t="str">
        <f>IF('Data Entry'!DG60="Weak",3,"")</f>
        <v/>
      </c>
      <c r="DH66" s="119" t="str">
        <f>IF('Data Entry'!DH60="Weak",3,"")</f>
        <v/>
      </c>
      <c r="DI66" s="119" t="str">
        <f>IF('Data Entry'!DI60="Weak",3,"")</f>
        <v/>
      </c>
      <c r="DJ66" s="119" t="str">
        <f>IF('Data Entry'!DJ60="Weak",3,"")</f>
        <v/>
      </c>
      <c r="DK66" s="119" t="str">
        <f>IF('Data Entry'!DK60="Weak",3,"")</f>
        <v/>
      </c>
      <c r="DL66" s="119" t="str">
        <f>IF('Data Entry'!DL60="Weak",3,"")</f>
        <v/>
      </c>
      <c r="DM66" s="119" t="str">
        <f>IF('Data Entry'!DM60="Weak",3,"")</f>
        <v/>
      </c>
      <c r="DN66" s="119" t="str">
        <f>IF('Data Entry'!DN60="Weak",3,"")</f>
        <v/>
      </c>
      <c r="DO66" s="119" t="str">
        <f>IF('Data Entry'!DO60="Weak",3,"")</f>
        <v/>
      </c>
      <c r="DP66" s="119" t="str">
        <f>IF('Data Entry'!DP60="Weak",3,"")</f>
        <v/>
      </c>
      <c r="DQ66" s="119" t="str">
        <f>IF('Data Entry'!DQ60="Weak",3,"")</f>
        <v/>
      </c>
      <c r="DR66" s="119" t="str">
        <f>IF('Data Entry'!DR60="Weak",3,"")</f>
        <v/>
      </c>
      <c r="DS66" s="119" t="str">
        <f>IF('Data Entry'!DS60="Weak",3,"")</f>
        <v/>
      </c>
      <c r="DT66" s="119" t="str">
        <f>IF('Data Entry'!DT60="Weak",3,"")</f>
        <v/>
      </c>
      <c r="DX66" s="119">
        <v>0</v>
      </c>
      <c r="DY66" s="119">
        <v>1</v>
      </c>
      <c r="DZ66" s="119">
        <v>2</v>
      </c>
      <c r="EA66" s="119">
        <v>3</v>
      </c>
      <c r="EB66" s="119">
        <v>4</v>
      </c>
      <c r="ED66" s="119" t="s">
        <v>147</v>
      </c>
      <c r="EE66" s="119" t="s">
        <v>148</v>
      </c>
      <c r="EF66" s="119" t="s">
        <v>149</v>
      </c>
    </row>
    <row r="67" spans="1:138" ht="16" customHeight="1">
      <c r="A67" s="157"/>
      <c r="E67" s="119" t="str">
        <f>IF('Data Entry'!E60="Strong",4,"")</f>
        <v/>
      </c>
      <c r="F67" s="119" t="str">
        <f>IF('Data Entry'!F60="Strong",4,"")</f>
        <v/>
      </c>
      <c r="G67" s="119" t="str">
        <f>IF('Data Entry'!G60="Strong",4,"")</f>
        <v/>
      </c>
      <c r="H67" s="119" t="str">
        <f>IF('Data Entry'!H60="Strong",4,"")</f>
        <v/>
      </c>
      <c r="I67" s="119" t="str">
        <f>IF('Data Entry'!I60="Strong",4,"")</f>
        <v/>
      </c>
      <c r="J67" s="119" t="str">
        <f>IF('Data Entry'!J60="Strong",4,"")</f>
        <v/>
      </c>
      <c r="K67" s="119" t="str">
        <f>IF('Data Entry'!K60="Strong",4,"")</f>
        <v/>
      </c>
      <c r="L67" s="119" t="str">
        <f>IF('Data Entry'!L60="Strong",4,"")</f>
        <v/>
      </c>
      <c r="M67" s="119" t="str">
        <f>IF('Data Entry'!M60="Strong",4,"")</f>
        <v/>
      </c>
      <c r="N67" s="119" t="str">
        <f>IF('Data Entry'!N60="Strong",4,"")</f>
        <v/>
      </c>
      <c r="O67" s="119" t="str">
        <f>IF('Data Entry'!O60="Strong",4,"")</f>
        <v/>
      </c>
      <c r="P67" s="119" t="str">
        <f>IF('Data Entry'!P60="Strong",4,"")</f>
        <v/>
      </c>
      <c r="Q67" s="119" t="str">
        <f>IF('Data Entry'!Q60="Strong",4,"")</f>
        <v/>
      </c>
      <c r="R67" s="119" t="str">
        <f>IF('Data Entry'!R60="Strong",4,"")</f>
        <v/>
      </c>
      <c r="S67" s="119" t="str">
        <f>IF('Data Entry'!S60="Strong",4,"")</f>
        <v/>
      </c>
      <c r="T67" s="119" t="str">
        <f>IF('Data Entry'!T60="Strong",4,"")</f>
        <v/>
      </c>
      <c r="U67" s="119" t="str">
        <f>IF('Data Entry'!U60="Strong",4,"")</f>
        <v/>
      </c>
      <c r="V67" s="119" t="str">
        <f>IF('Data Entry'!V60="Strong",4,"")</f>
        <v/>
      </c>
      <c r="W67" s="119" t="str">
        <f>IF('Data Entry'!W60="Strong",4,"")</f>
        <v/>
      </c>
      <c r="X67" s="119" t="str">
        <f>IF('Data Entry'!X60="Strong",4,"")</f>
        <v/>
      </c>
      <c r="Y67" s="119" t="str">
        <f>IF('Data Entry'!Y60="Strong",4,"")</f>
        <v/>
      </c>
      <c r="Z67" s="119" t="str">
        <f>IF('Data Entry'!Z60="Strong",4,"")</f>
        <v/>
      </c>
      <c r="AA67" s="119" t="str">
        <f>IF('Data Entry'!AA60="Strong",4,"")</f>
        <v/>
      </c>
      <c r="AB67" s="119" t="str">
        <f>IF('Data Entry'!AB60="Strong",4,"")</f>
        <v/>
      </c>
      <c r="AC67" s="119" t="str">
        <f>IF('Data Entry'!AC60="Strong",4,"")</f>
        <v/>
      </c>
      <c r="AD67" s="119" t="str">
        <f>IF('Data Entry'!AD60="Strong",4,"")</f>
        <v/>
      </c>
      <c r="AE67" s="119" t="str">
        <f>IF('Data Entry'!AE60="Strong",4,"")</f>
        <v/>
      </c>
      <c r="AF67" s="119" t="str">
        <f>IF('Data Entry'!AF60="Strong",4,"")</f>
        <v/>
      </c>
      <c r="AG67" s="119" t="str">
        <f>IF('Data Entry'!AG60="Strong",4,"")</f>
        <v/>
      </c>
      <c r="AH67" s="119" t="str">
        <f>IF('Data Entry'!AH60="Strong",4,"")</f>
        <v/>
      </c>
      <c r="AI67" s="119" t="str">
        <f>IF('Data Entry'!AI60="Strong",4,"")</f>
        <v/>
      </c>
      <c r="AJ67" s="119" t="str">
        <f>IF('Data Entry'!AJ60="Strong",4,"")</f>
        <v/>
      </c>
      <c r="AK67" s="119" t="str">
        <f>IF('Data Entry'!AK60="Strong",4,"")</f>
        <v/>
      </c>
      <c r="AL67" s="119" t="str">
        <f>IF('Data Entry'!AL60="Strong",4,"")</f>
        <v/>
      </c>
      <c r="AM67" s="119" t="str">
        <f>IF('Data Entry'!AM60="Strong",4,"")</f>
        <v/>
      </c>
      <c r="AN67" s="119" t="str">
        <f>IF('Data Entry'!AN60="Strong",4,"")</f>
        <v/>
      </c>
      <c r="AO67" s="119" t="str">
        <f>IF('Data Entry'!AO60="Strong",4,"")</f>
        <v/>
      </c>
      <c r="AP67" s="119" t="str">
        <f>IF('Data Entry'!AP60="Strong",4,"")</f>
        <v/>
      </c>
      <c r="AQ67" s="119" t="str">
        <f>IF('Data Entry'!AQ60="Strong",4,"")</f>
        <v/>
      </c>
      <c r="AR67" s="119" t="str">
        <f>IF('Data Entry'!AR60="Strong",4,"")</f>
        <v/>
      </c>
      <c r="AS67" s="119" t="str">
        <f>IF('Data Entry'!AS60="Strong",4,"")</f>
        <v/>
      </c>
      <c r="AT67" s="119" t="str">
        <f>IF('Data Entry'!AT60="Strong",4,"")</f>
        <v/>
      </c>
      <c r="AU67" s="119" t="str">
        <f>IF('Data Entry'!AU60="Strong",4,"")</f>
        <v/>
      </c>
      <c r="AV67" s="119" t="str">
        <f>IF('Data Entry'!AV60="Strong",4,"")</f>
        <v/>
      </c>
      <c r="AW67" s="119" t="str">
        <f>IF('Data Entry'!AW60="Strong",4,"")</f>
        <v/>
      </c>
      <c r="AX67" s="119" t="str">
        <f>IF('Data Entry'!AX60="Strong",4,"")</f>
        <v/>
      </c>
      <c r="AY67" s="119" t="str">
        <f>IF('Data Entry'!AY60="Strong",4,"")</f>
        <v/>
      </c>
      <c r="AZ67" s="119" t="str">
        <f>IF('Data Entry'!AZ60="Strong",4,"")</f>
        <v/>
      </c>
      <c r="BA67" s="119" t="str">
        <f>IF('Data Entry'!BA60="Strong",4,"")</f>
        <v/>
      </c>
      <c r="BB67" s="119" t="str">
        <f>IF('Data Entry'!BB60="Strong",4,"")</f>
        <v/>
      </c>
      <c r="BC67" s="119" t="str">
        <f>IF('Data Entry'!BC60="Strong",4,"")</f>
        <v/>
      </c>
      <c r="BD67" s="119" t="str">
        <f>IF('Data Entry'!BD60="Strong",4,"")</f>
        <v/>
      </c>
      <c r="BE67" s="119" t="str">
        <f>IF('Data Entry'!BE60="Strong",4,"")</f>
        <v/>
      </c>
      <c r="BF67" s="119" t="str">
        <f>IF('Data Entry'!BF60="Strong",4,"")</f>
        <v/>
      </c>
      <c r="BG67" s="119" t="str">
        <f>IF('Data Entry'!BG60="Strong",4,"")</f>
        <v/>
      </c>
      <c r="BH67" s="119" t="str">
        <f>IF('Data Entry'!BH60="Strong",4,"")</f>
        <v/>
      </c>
      <c r="BI67" s="119" t="str">
        <f>IF('Data Entry'!BI60="Strong",4,"")</f>
        <v/>
      </c>
      <c r="BJ67" s="119" t="str">
        <f>IF('Data Entry'!BJ60="Strong",4,"")</f>
        <v/>
      </c>
      <c r="BK67" s="119" t="str">
        <f>IF('Data Entry'!BK60="Strong",4,"")</f>
        <v/>
      </c>
      <c r="BL67" s="119" t="str">
        <f>IF('Data Entry'!BL60="Strong",4,"")</f>
        <v/>
      </c>
      <c r="BM67" s="119" t="str">
        <f>IF('Data Entry'!BM60="Strong",4,"")</f>
        <v/>
      </c>
      <c r="BN67" s="119" t="str">
        <f>IF('Data Entry'!BN60="Strong",4,"")</f>
        <v/>
      </c>
      <c r="BO67" s="119" t="str">
        <f>IF('Data Entry'!BO60="Strong",4,"")</f>
        <v/>
      </c>
      <c r="BP67" s="119" t="str">
        <f>IF('Data Entry'!BP60="Strong",4,"")</f>
        <v/>
      </c>
      <c r="BQ67" s="119" t="str">
        <f>IF('Data Entry'!BQ60="Strong",4,"")</f>
        <v/>
      </c>
      <c r="BR67" s="119" t="str">
        <f>IF('Data Entry'!BR60="Strong",4,"")</f>
        <v/>
      </c>
      <c r="BS67" s="119" t="str">
        <f>IF('Data Entry'!BS60="Strong",4,"")</f>
        <v/>
      </c>
      <c r="BT67" s="119" t="str">
        <f>IF('Data Entry'!BT60="Strong",4,"")</f>
        <v/>
      </c>
      <c r="BU67" s="119" t="str">
        <f>IF('Data Entry'!BU60="Strong",4,"")</f>
        <v/>
      </c>
      <c r="BV67" s="119" t="str">
        <f>IF('Data Entry'!BV60="Strong",4,"")</f>
        <v/>
      </c>
      <c r="BW67" s="119" t="str">
        <f>IF('Data Entry'!BW60="Strong",4,"")</f>
        <v/>
      </c>
      <c r="BX67" s="119" t="str">
        <f>IF('Data Entry'!BX60="Strong",4,"")</f>
        <v/>
      </c>
      <c r="BY67" s="119" t="str">
        <f>IF('Data Entry'!BY60="Strong",4,"")</f>
        <v/>
      </c>
      <c r="BZ67" s="119" t="str">
        <f>IF('Data Entry'!BZ60="Strong",4,"")</f>
        <v/>
      </c>
      <c r="CA67" s="119" t="str">
        <f>IF('Data Entry'!CA60="Strong",4,"")</f>
        <v/>
      </c>
      <c r="CB67" s="119" t="str">
        <f>IF('Data Entry'!CB60="Strong",4,"")</f>
        <v/>
      </c>
      <c r="CC67" s="119" t="str">
        <f>IF('Data Entry'!CC60="Strong",4,"")</f>
        <v/>
      </c>
      <c r="CD67" s="119" t="str">
        <f>IF('Data Entry'!CD60="Strong",4,"")</f>
        <v/>
      </c>
      <c r="CE67" s="119" t="str">
        <f>IF('Data Entry'!CE60="Strong",4,"")</f>
        <v/>
      </c>
      <c r="CF67" s="119" t="str">
        <f>IF('Data Entry'!CF60="Strong",4,"")</f>
        <v/>
      </c>
      <c r="CG67" s="119" t="str">
        <f>IF('Data Entry'!CG60="Strong",4,"")</f>
        <v/>
      </c>
      <c r="CH67" s="119" t="str">
        <f>IF('Data Entry'!CH60="Strong",4,"")</f>
        <v/>
      </c>
      <c r="CI67" s="119" t="str">
        <f>IF('Data Entry'!CI60="Strong",4,"")</f>
        <v/>
      </c>
      <c r="CJ67" s="119" t="str">
        <f>IF('Data Entry'!CJ60="Strong",4,"")</f>
        <v/>
      </c>
      <c r="CK67" s="119" t="str">
        <f>IF('Data Entry'!CK60="Strong",4,"")</f>
        <v/>
      </c>
      <c r="CL67" s="119" t="str">
        <f>IF('Data Entry'!CL60="Strong",4,"")</f>
        <v/>
      </c>
      <c r="CM67" s="119" t="str">
        <f>IF('Data Entry'!CM60="Strong",4,"")</f>
        <v/>
      </c>
      <c r="CN67" s="119" t="str">
        <f>IF('Data Entry'!CN60="Strong",4,"")</f>
        <v/>
      </c>
      <c r="CO67" s="119" t="str">
        <f>IF('Data Entry'!CO60="Strong",4,"")</f>
        <v/>
      </c>
      <c r="CP67" s="119" t="str">
        <f>IF('Data Entry'!CP60="Strong",4,"")</f>
        <v/>
      </c>
      <c r="CQ67" s="119" t="str">
        <f>IF('Data Entry'!CQ60="Strong",4,"")</f>
        <v/>
      </c>
      <c r="CR67" s="119" t="str">
        <f>IF('Data Entry'!CR60="Strong",4,"")</f>
        <v/>
      </c>
      <c r="CS67" s="119" t="str">
        <f>IF('Data Entry'!CS60="Strong",4,"")</f>
        <v/>
      </c>
      <c r="CT67" s="119" t="str">
        <f>IF('Data Entry'!CT60="Strong",4,"")</f>
        <v/>
      </c>
      <c r="CU67" s="119" t="str">
        <f>IF('Data Entry'!CU60="Strong",4,"")</f>
        <v/>
      </c>
      <c r="CV67" s="119" t="str">
        <f>IF('Data Entry'!CV60="Strong",4,"")</f>
        <v/>
      </c>
      <c r="CW67" s="119" t="str">
        <f>IF('Data Entry'!CW60="Strong",4,"")</f>
        <v/>
      </c>
      <c r="CX67" s="119" t="str">
        <f>IF('Data Entry'!CX60="Strong",4,"")</f>
        <v/>
      </c>
      <c r="CY67" s="119" t="str">
        <f>IF('Data Entry'!CY60="Strong",4,"")</f>
        <v/>
      </c>
      <c r="CZ67" s="119" t="str">
        <f>IF('Data Entry'!CZ60="Strong",4,"")</f>
        <v/>
      </c>
      <c r="DA67" s="119" t="str">
        <f>IF('Data Entry'!DA60="Strong",4,"")</f>
        <v/>
      </c>
      <c r="DB67" s="119" t="str">
        <f>IF('Data Entry'!DB60="Strong",4,"")</f>
        <v/>
      </c>
      <c r="DC67" s="119" t="str">
        <f>IF('Data Entry'!DC60="Strong",4,"")</f>
        <v/>
      </c>
      <c r="DD67" s="119" t="str">
        <f>IF('Data Entry'!DD60="Strong",4,"")</f>
        <v/>
      </c>
      <c r="DE67" s="119" t="str">
        <f>IF('Data Entry'!DE60="Strong",4,"")</f>
        <v/>
      </c>
      <c r="DF67" s="119" t="str">
        <f>IF('Data Entry'!DF60="Strong",4,"")</f>
        <v/>
      </c>
      <c r="DG67" s="119" t="str">
        <f>IF('Data Entry'!DG60="Strong",4,"")</f>
        <v/>
      </c>
      <c r="DH67" s="119" t="str">
        <f>IF('Data Entry'!DH60="Strong",4,"")</f>
        <v/>
      </c>
      <c r="DI67" s="119" t="str">
        <f>IF('Data Entry'!DI60="Strong",4,"")</f>
        <v/>
      </c>
      <c r="DJ67" s="119" t="str">
        <f>IF('Data Entry'!DJ60="Strong",4,"")</f>
        <v/>
      </c>
      <c r="DK67" s="119" t="str">
        <f>IF('Data Entry'!DK60="Strong",4,"")</f>
        <v/>
      </c>
      <c r="DL67" s="119" t="str">
        <f>IF('Data Entry'!DL60="Strong",4,"")</f>
        <v/>
      </c>
      <c r="DM67" s="119" t="str">
        <f>IF('Data Entry'!DM60="Strong",4,"")</f>
        <v/>
      </c>
      <c r="DN67" s="119" t="str">
        <f>IF('Data Entry'!DN60="Strong",4,"")</f>
        <v/>
      </c>
      <c r="DO67" s="119" t="str">
        <f>IF('Data Entry'!DO60="Strong",4,"")</f>
        <v/>
      </c>
      <c r="DP67" s="119" t="str">
        <f>IF('Data Entry'!DP60="Strong",4,"")</f>
        <v/>
      </c>
      <c r="DQ67" s="119" t="str">
        <f>IF('Data Entry'!DQ60="Strong",4,"")</f>
        <v/>
      </c>
      <c r="DR67" s="119" t="str">
        <f>IF('Data Entry'!DR60="Strong",4,"")</f>
        <v/>
      </c>
      <c r="DS67" s="119" t="str">
        <f>IF('Data Entry'!DS60="Strong",4,"")</f>
        <v/>
      </c>
      <c r="DT67" s="119" t="str">
        <f>IF('Data Entry'!DT60="Strong",4,"")</f>
        <v/>
      </c>
      <c r="DW67" s="136">
        <v>0</v>
      </c>
      <c r="DX67" s="136">
        <f>COUNTIFS($E62:$DT62,0,$E68:$DT68,0)</f>
        <v>0</v>
      </c>
      <c r="DY67" s="136">
        <f>COUNTIFS($E62:$DT62,0,$E68:$DT68,1)</f>
        <v>0</v>
      </c>
      <c r="DZ67" s="136">
        <f>COUNTIFS($E62:$DT62,0,$E68:$DT68,2)</f>
        <v>0</v>
      </c>
      <c r="EA67" s="136">
        <f>COUNTIFS($E62:$DT62,0,$E68:$DT68,3)</f>
        <v>0</v>
      </c>
      <c r="EB67" s="136">
        <f>COUNTIFS($E62:$DT62,0,$E68:$DT68,4)</f>
        <v>0</v>
      </c>
      <c r="ED67" s="119">
        <v>0</v>
      </c>
      <c r="EE67" s="119">
        <v>0</v>
      </c>
      <c r="EF67" s="119">
        <f t="shared" ref="EF67:EF81" si="15">DX67</f>
        <v>0</v>
      </c>
    </row>
    <row r="68" spans="1:138" ht="16" customHeight="1">
      <c r="A68" s="157"/>
      <c r="E68" s="119">
        <f>MAX(E63:E67)</f>
        <v>0</v>
      </c>
      <c r="F68" s="119">
        <f t="shared" ref="F68:AN68" si="16">MAX(F63:F67)</f>
        <v>0</v>
      </c>
      <c r="G68" s="119">
        <f t="shared" si="16"/>
        <v>0</v>
      </c>
      <c r="H68" s="119">
        <f t="shared" si="16"/>
        <v>0</v>
      </c>
      <c r="I68" s="119">
        <f t="shared" si="16"/>
        <v>0</v>
      </c>
      <c r="J68" s="119">
        <f t="shared" si="16"/>
        <v>0</v>
      </c>
      <c r="K68" s="119">
        <f t="shared" si="16"/>
        <v>0</v>
      </c>
      <c r="L68" s="119">
        <f t="shared" si="16"/>
        <v>0</v>
      </c>
      <c r="M68" s="119">
        <f t="shared" si="16"/>
        <v>0</v>
      </c>
      <c r="N68" s="119">
        <f t="shared" si="16"/>
        <v>0</v>
      </c>
      <c r="O68" s="119">
        <f t="shared" si="16"/>
        <v>0</v>
      </c>
      <c r="P68" s="119">
        <f t="shared" si="16"/>
        <v>0</v>
      </c>
      <c r="Q68" s="119">
        <f t="shared" si="16"/>
        <v>0</v>
      </c>
      <c r="R68" s="119">
        <f t="shared" si="16"/>
        <v>0</v>
      </c>
      <c r="S68" s="119">
        <f t="shared" si="16"/>
        <v>0</v>
      </c>
      <c r="T68" s="119">
        <f t="shared" si="16"/>
        <v>0</v>
      </c>
      <c r="U68" s="119">
        <f t="shared" si="16"/>
        <v>0</v>
      </c>
      <c r="V68" s="119">
        <f t="shared" si="16"/>
        <v>0</v>
      </c>
      <c r="W68" s="119">
        <f t="shared" si="16"/>
        <v>0</v>
      </c>
      <c r="X68" s="119">
        <f t="shared" si="16"/>
        <v>0</v>
      </c>
      <c r="Y68" s="119">
        <f t="shared" si="16"/>
        <v>0</v>
      </c>
      <c r="Z68" s="119">
        <f t="shared" si="16"/>
        <v>0</v>
      </c>
      <c r="AA68" s="119">
        <f t="shared" si="16"/>
        <v>0</v>
      </c>
      <c r="AB68" s="119">
        <f t="shared" si="16"/>
        <v>0</v>
      </c>
      <c r="AC68" s="119">
        <f t="shared" si="16"/>
        <v>0</v>
      </c>
      <c r="AD68" s="119">
        <f t="shared" si="16"/>
        <v>0</v>
      </c>
      <c r="AE68" s="119">
        <f t="shared" si="16"/>
        <v>0</v>
      </c>
      <c r="AF68" s="119">
        <f t="shared" si="16"/>
        <v>0</v>
      </c>
      <c r="AG68" s="119">
        <f t="shared" si="16"/>
        <v>0</v>
      </c>
      <c r="AH68" s="119">
        <f t="shared" si="16"/>
        <v>0</v>
      </c>
      <c r="AI68" s="119">
        <f t="shared" si="16"/>
        <v>0</v>
      </c>
      <c r="AJ68" s="119">
        <f t="shared" si="16"/>
        <v>0</v>
      </c>
      <c r="AK68" s="119">
        <f t="shared" si="16"/>
        <v>0</v>
      </c>
      <c r="AL68" s="119">
        <f t="shared" si="16"/>
        <v>0</v>
      </c>
      <c r="AM68" s="119">
        <f t="shared" si="16"/>
        <v>0</v>
      </c>
      <c r="AN68" s="119">
        <f t="shared" si="16"/>
        <v>0</v>
      </c>
      <c r="AO68" s="119">
        <f t="shared" ref="AO68:CZ68" si="17">MAX(AO63:AO67)</f>
        <v>0</v>
      </c>
      <c r="AP68" s="119">
        <f t="shared" si="17"/>
        <v>0</v>
      </c>
      <c r="AQ68" s="119">
        <f t="shared" si="17"/>
        <v>0</v>
      </c>
      <c r="AR68" s="119">
        <f t="shared" si="17"/>
        <v>0</v>
      </c>
      <c r="AS68" s="119">
        <f t="shared" si="17"/>
        <v>0</v>
      </c>
      <c r="AT68" s="119">
        <f t="shared" si="17"/>
        <v>0</v>
      </c>
      <c r="AU68" s="119">
        <f t="shared" si="17"/>
        <v>0</v>
      </c>
      <c r="AV68" s="119">
        <f t="shared" si="17"/>
        <v>0</v>
      </c>
      <c r="AW68" s="119">
        <f t="shared" si="17"/>
        <v>0</v>
      </c>
      <c r="AX68" s="119">
        <f t="shared" si="17"/>
        <v>0</v>
      </c>
      <c r="AY68" s="119">
        <f t="shared" si="17"/>
        <v>0</v>
      </c>
      <c r="AZ68" s="119">
        <f t="shared" si="17"/>
        <v>0</v>
      </c>
      <c r="BA68" s="119">
        <f t="shared" si="17"/>
        <v>0</v>
      </c>
      <c r="BB68" s="119">
        <f t="shared" si="17"/>
        <v>0</v>
      </c>
      <c r="BC68" s="119">
        <f t="shared" si="17"/>
        <v>0</v>
      </c>
      <c r="BD68" s="119">
        <f t="shared" si="17"/>
        <v>0</v>
      </c>
      <c r="BE68" s="119">
        <f t="shared" si="17"/>
        <v>0</v>
      </c>
      <c r="BF68" s="119">
        <f t="shared" si="17"/>
        <v>0</v>
      </c>
      <c r="BG68" s="119">
        <f t="shared" si="17"/>
        <v>0</v>
      </c>
      <c r="BH68" s="119">
        <f t="shared" si="17"/>
        <v>0</v>
      </c>
      <c r="BI68" s="119">
        <f t="shared" si="17"/>
        <v>0</v>
      </c>
      <c r="BJ68" s="119">
        <f t="shared" si="17"/>
        <v>0</v>
      </c>
      <c r="BK68" s="119">
        <f t="shared" si="17"/>
        <v>0</v>
      </c>
      <c r="BL68" s="119">
        <f t="shared" si="17"/>
        <v>0</v>
      </c>
      <c r="BM68" s="119">
        <f t="shared" si="17"/>
        <v>0</v>
      </c>
      <c r="BN68" s="119">
        <f t="shared" si="17"/>
        <v>0</v>
      </c>
      <c r="BO68" s="119">
        <f t="shared" si="17"/>
        <v>0</v>
      </c>
      <c r="BP68" s="119">
        <f t="shared" si="17"/>
        <v>0</v>
      </c>
      <c r="BQ68" s="119">
        <f t="shared" si="17"/>
        <v>0</v>
      </c>
      <c r="BR68" s="119">
        <f t="shared" si="17"/>
        <v>0</v>
      </c>
      <c r="BS68" s="119">
        <f t="shared" si="17"/>
        <v>0</v>
      </c>
      <c r="BT68" s="119">
        <f t="shared" si="17"/>
        <v>0</v>
      </c>
      <c r="BU68" s="119">
        <f t="shared" si="17"/>
        <v>0</v>
      </c>
      <c r="BV68" s="119">
        <f t="shared" si="17"/>
        <v>0</v>
      </c>
      <c r="BW68" s="119">
        <f t="shared" si="17"/>
        <v>0</v>
      </c>
      <c r="BX68" s="119">
        <f t="shared" si="17"/>
        <v>0</v>
      </c>
      <c r="BY68" s="119">
        <f t="shared" si="17"/>
        <v>0</v>
      </c>
      <c r="BZ68" s="119">
        <f t="shared" si="17"/>
        <v>0</v>
      </c>
      <c r="CA68" s="119">
        <f t="shared" si="17"/>
        <v>0</v>
      </c>
      <c r="CB68" s="119">
        <f t="shared" si="17"/>
        <v>0</v>
      </c>
      <c r="CC68" s="119">
        <f t="shared" si="17"/>
        <v>0</v>
      </c>
      <c r="CD68" s="119">
        <f t="shared" si="17"/>
        <v>0</v>
      </c>
      <c r="CE68" s="119">
        <f t="shared" si="17"/>
        <v>0</v>
      </c>
      <c r="CF68" s="119">
        <f t="shared" si="17"/>
        <v>0</v>
      </c>
      <c r="CG68" s="119">
        <f t="shared" si="17"/>
        <v>0</v>
      </c>
      <c r="CH68" s="119">
        <f t="shared" si="17"/>
        <v>0</v>
      </c>
      <c r="CI68" s="119">
        <f t="shared" si="17"/>
        <v>0</v>
      </c>
      <c r="CJ68" s="119">
        <f t="shared" si="17"/>
        <v>0</v>
      </c>
      <c r="CK68" s="119">
        <f t="shared" si="17"/>
        <v>0</v>
      </c>
      <c r="CL68" s="119">
        <f t="shared" si="17"/>
        <v>0</v>
      </c>
      <c r="CM68" s="119">
        <f t="shared" si="17"/>
        <v>0</v>
      </c>
      <c r="CN68" s="119">
        <f t="shared" si="17"/>
        <v>0</v>
      </c>
      <c r="CO68" s="119">
        <f t="shared" si="17"/>
        <v>0</v>
      </c>
      <c r="CP68" s="119">
        <f t="shared" si="17"/>
        <v>0</v>
      </c>
      <c r="CQ68" s="119">
        <f t="shared" si="17"/>
        <v>0</v>
      </c>
      <c r="CR68" s="119">
        <f t="shared" si="17"/>
        <v>0</v>
      </c>
      <c r="CS68" s="119">
        <f t="shared" si="17"/>
        <v>0</v>
      </c>
      <c r="CT68" s="119">
        <f t="shared" si="17"/>
        <v>0</v>
      </c>
      <c r="CU68" s="119">
        <f t="shared" si="17"/>
        <v>0</v>
      </c>
      <c r="CV68" s="119">
        <f t="shared" si="17"/>
        <v>0</v>
      </c>
      <c r="CW68" s="119">
        <f t="shared" si="17"/>
        <v>0</v>
      </c>
      <c r="CX68" s="119">
        <f t="shared" si="17"/>
        <v>0</v>
      </c>
      <c r="CY68" s="119">
        <f t="shared" si="17"/>
        <v>0</v>
      </c>
      <c r="CZ68" s="119">
        <f t="shared" si="17"/>
        <v>0</v>
      </c>
      <c r="DA68" s="119">
        <f t="shared" ref="DA68:DT68" si="18">MAX(DA63:DA67)</f>
        <v>0</v>
      </c>
      <c r="DB68" s="119">
        <f t="shared" si="18"/>
        <v>0</v>
      </c>
      <c r="DC68" s="119">
        <f t="shared" si="18"/>
        <v>0</v>
      </c>
      <c r="DD68" s="119">
        <f t="shared" si="18"/>
        <v>0</v>
      </c>
      <c r="DE68" s="119">
        <f t="shared" si="18"/>
        <v>0</v>
      </c>
      <c r="DF68" s="119">
        <f t="shared" si="18"/>
        <v>0</v>
      </c>
      <c r="DG68" s="119">
        <f t="shared" si="18"/>
        <v>0</v>
      </c>
      <c r="DH68" s="119">
        <f t="shared" si="18"/>
        <v>0</v>
      </c>
      <c r="DI68" s="119">
        <f t="shared" si="18"/>
        <v>0</v>
      </c>
      <c r="DJ68" s="119">
        <f t="shared" si="18"/>
        <v>0</v>
      </c>
      <c r="DK68" s="119">
        <f t="shared" si="18"/>
        <v>0</v>
      </c>
      <c r="DL68" s="119">
        <f t="shared" si="18"/>
        <v>0</v>
      </c>
      <c r="DM68" s="119">
        <f t="shared" si="18"/>
        <v>0</v>
      </c>
      <c r="DN68" s="119">
        <f t="shared" si="18"/>
        <v>0</v>
      </c>
      <c r="DO68" s="119">
        <f t="shared" si="18"/>
        <v>0</v>
      </c>
      <c r="DP68" s="119">
        <f t="shared" si="18"/>
        <v>0</v>
      </c>
      <c r="DQ68" s="119">
        <f t="shared" si="18"/>
        <v>0</v>
      </c>
      <c r="DR68" s="119">
        <f t="shared" si="18"/>
        <v>0</v>
      </c>
      <c r="DS68" s="119">
        <f t="shared" si="18"/>
        <v>0</v>
      </c>
      <c r="DT68" s="119">
        <f t="shared" si="18"/>
        <v>0</v>
      </c>
      <c r="DW68" s="119">
        <v>1</v>
      </c>
      <c r="DX68" s="119">
        <f>COUNTIFS($E62:$DT62,1,$E68:$DT68,0)</f>
        <v>0</v>
      </c>
      <c r="DY68" s="119">
        <f>COUNTIFS($E62:$DT62,1,$E68:$DT68,1)</f>
        <v>0</v>
      </c>
      <c r="DZ68" s="119">
        <f>COUNTIFS($E62:$DT62,1,$E68:$DT68,2)</f>
        <v>0</v>
      </c>
      <c r="EA68" s="119">
        <f>COUNTIFS($E62:$DT62,1,$E68:$DT68,3)</f>
        <v>0</v>
      </c>
      <c r="EB68" s="119">
        <f>COUNTIFS($E62:$DT62,1,$E68:$DT68,4)</f>
        <v>0</v>
      </c>
      <c r="ED68" s="119">
        <v>1</v>
      </c>
      <c r="EE68" s="119">
        <v>0</v>
      </c>
      <c r="EF68" s="119">
        <f t="shared" si="15"/>
        <v>0</v>
      </c>
    </row>
    <row r="69" spans="1:138" ht="16" customHeight="1">
      <c r="A69" s="120" t="s">
        <v>146</v>
      </c>
      <c r="E69" s="126">
        <v>-0.37824010228367066</v>
      </c>
      <c r="F69" s="126">
        <v>-0.30518928111558852</v>
      </c>
      <c r="G69" s="126">
        <v>0.46253015848813928</v>
      </c>
      <c r="H69" s="126">
        <v>5.3271162052272669E-2</v>
      </c>
      <c r="I69" s="126">
        <v>-0.20767510451303883</v>
      </c>
      <c r="J69" s="126">
        <v>-7.1164469124066265E-2</v>
      </c>
      <c r="K69" s="126">
        <v>0.35568902628160581</v>
      </c>
      <c r="L69" s="126">
        <v>0.39417971354756742</v>
      </c>
      <c r="M69" s="126">
        <v>-0.1004320779973662</v>
      </c>
      <c r="N69" s="126">
        <v>0.12521618794984901</v>
      </c>
      <c r="O69" s="126">
        <v>-0.47908973393720522</v>
      </c>
      <c r="P69" s="126">
        <v>-1.591588146451739E-2</v>
      </c>
      <c r="Q69" s="126">
        <v>-0.40845050364106661</v>
      </c>
      <c r="R69" s="126">
        <v>-0.33274732722947942</v>
      </c>
      <c r="S69" s="126">
        <v>-0.17029107914487973</v>
      </c>
      <c r="T69" s="126">
        <v>-0.44541142050741378</v>
      </c>
      <c r="U69" s="126">
        <v>-6.7229957442672905E-2</v>
      </c>
      <c r="V69" s="126">
        <v>-0.34249380180918831</v>
      </c>
      <c r="W69" s="126">
        <v>-4.4106769525125933E-2</v>
      </c>
      <c r="X69" s="126">
        <v>-0.16828658291996945</v>
      </c>
      <c r="Y69" s="126">
        <v>-0.41811683837313196</v>
      </c>
      <c r="Z69" s="126">
        <v>0.23157833809221295</v>
      </c>
      <c r="AA69" s="126">
        <v>-0.11931619769125001</v>
      </c>
      <c r="AB69" s="126">
        <v>-8.5367049369487247E-2</v>
      </c>
      <c r="AC69" s="126">
        <v>-0.42302352270187782</v>
      </c>
      <c r="AD69" s="126">
        <v>0.26025493149305434</v>
      </c>
      <c r="AE69" s="126">
        <v>0.37004279000346396</v>
      </c>
      <c r="AF69" s="126">
        <v>-1.9049756688497177E-2</v>
      </c>
      <c r="AG69" s="126">
        <v>1.245937206564518E-3</v>
      </c>
      <c r="AH69" s="126">
        <v>-0.23011237336959844</v>
      </c>
      <c r="AI69" s="126">
        <v>-0.15265337399984169</v>
      </c>
      <c r="AJ69" s="126">
        <v>-0.44385475677624164</v>
      </c>
      <c r="AK69" s="126">
        <v>0.20890114949453997</v>
      </c>
      <c r="AL69" s="126">
        <v>0.26461024673366795</v>
      </c>
      <c r="AM69" s="126">
        <v>0.18102035718672926</v>
      </c>
      <c r="AN69" s="126">
        <v>-0.14882441196505014</v>
      </c>
      <c r="AO69" s="126">
        <v>-0.14882441196505014</v>
      </c>
      <c r="AP69" s="126">
        <v>-0.14882441196505014</v>
      </c>
      <c r="AQ69" s="126">
        <v>-0.14882441196505014</v>
      </c>
      <c r="AR69" s="126">
        <v>-0.14882441196505014</v>
      </c>
      <c r="AS69" s="126">
        <v>-0.14882441196505014</v>
      </c>
      <c r="AT69" s="126">
        <v>-0.14882441196505014</v>
      </c>
      <c r="AU69" s="126">
        <v>-0.14882441196505014</v>
      </c>
      <c r="AV69" s="126">
        <v>-0.14882441196505014</v>
      </c>
      <c r="AW69" s="126">
        <v>-0.14882441196505014</v>
      </c>
      <c r="AX69" s="126">
        <v>-0.14882441196505014</v>
      </c>
      <c r="AY69" s="126">
        <v>-0.14882441196505014</v>
      </c>
      <c r="AZ69" s="126">
        <v>-0.14882441196505014</v>
      </c>
      <c r="BA69" s="126">
        <v>-0.14882441196505014</v>
      </c>
      <c r="BB69" s="126">
        <v>-0.14882441196505014</v>
      </c>
      <c r="BC69" s="126">
        <v>-0.14882441196505014</v>
      </c>
      <c r="BD69" s="126">
        <v>-0.14882441196505014</v>
      </c>
      <c r="BE69" s="126">
        <v>-0.14882441196505014</v>
      </c>
      <c r="BF69" s="126">
        <v>-0.14882441196505014</v>
      </c>
      <c r="BG69" s="126">
        <v>-0.14882441196505014</v>
      </c>
      <c r="BH69" s="126">
        <v>-0.14882441196505014</v>
      </c>
      <c r="BI69" s="126">
        <v>-0.14882441196505014</v>
      </c>
      <c r="BJ69" s="126">
        <v>-0.14882441196505014</v>
      </c>
      <c r="BK69" s="126">
        <v>-0.14882441196505014</v>
      </c>
      <c r="BL69" s="126">
        <v>-0.14882441196505014</v>
      </c>
      <c r="BM69" s="126">
        <v>-0.14882441196505014</v>
      </c>
      <c r="BN69" s="126">
        <v>-0.14882441196505014</v>
      </c>
      <c r="BO69" s="126">
        <v>-0.14882441196505014</v>
      </c>
      <c r="BP69" s="126">
        <v>-0.14882441196505014</v>
      </c>
      <c r="BQ69" s="126">
        <v>-0.14882441196505014</v>
      </c>
      <c r="BR69" s="126">
        <v>-0.14882441196505014</v>
      </c>
      <c r="BS69" s="126">
        <v>-0.14882441196505014</v>
      </c>
      <c r="BT69" s="126">
        <v>-0.14882441196505014</v>
      </c>
      <c r="BU69" s="126">
        <v>-0.14882441196505014</v>
      </c>
      <c r="BV69" s="126">
        <v>-0.14882441196505014</v>
      </c>
      <c r="BW69" s="126">
        <v>-0.14882441196505014</v>
      </c>
      <c r="BX69" s="126">
        <v>-0.14882441196505014</v>
      </c>
      <c r="BY69" s="126">
        <v>-0.14882441196505014</v>
      </c>
      <c r="BZ69" s="126">
        <v>-0.14882441196505014</v>
      </c>
      <c r="CA69" s="126">
        <v>-0.14882441196505014</v>
      </c>
      <c r="CB69" s="126">
        <v>-0.14882441196505014</v>
      </c>
      <c r="CC69" s="126">
        <v>-0.14882441196505014</v>
      </c>
      <c r="CD69" s="126">
        <v>-0.14882441196505014</v>
      </c>
      <c r="CE69" s="126">
        <v>-0.14882441196505014</v>
      </c>
      <c r="CF69" s="126">
        <v>-0.14882441196505014</v>
      </c>
      <c r="CG69" s="126">
        <v>-0.14882441196505014</v>
      </c>
      <c r="CH69" s="126">
        <v>-0.14882441196505014</v>
      </c>
      <c r="CI69" s="126">
        <v>-0.14882441196505014</v>
      </c>
      <c r="CJ69" s="126">
        <v>-0.14882441196505014</v>
      </c>
      <c r="CK69" s="126">
        <v>-0.14882441196505014</v>
      </c>
      <c r="CL69" s="126">
        <v>-0.14882441196505014</v>
      </c>
      <c r="CM69" s="126">
        <v>-0.14882441196505014</v>
      </c>
      <c r="CN69" s="126">
        <v>-0.14882441196505014</v>
      </c>
      <c r="CO69" s="126">
        <v>-0.14882441196505014</v>
      </c>
      <c r="CP69" s="126">
        <v>-0.14882441196505014</v>
      </c>
      <c r="CQ69" s="126">
        <v>-0.14882441196505014</v>
      </c>
      <c r="CR69" s="126">
        <v>-0.14882441196505014</v>
      </c>
      <c r="CS69" s="126">
        <v>-0.14882441196505014</v>
      </c>
      <c r="CT69" s="126">
        <v>-0.14882441196505014</v>
      </c>
      <c r="CU69" s="126">
        <v>-0.14882441196505014</v>
      </c>
      <c r="CV69" s="126">
        <v>-0.14882441196505014</v>
      </c>
      <c r="CW69" s="126">
        <v>-0.14882441196505014</v>
      </c>
      <c r="CX69" s="126">
        <v>-0.14882441196505014</v>
      </c>
      <c r="CY69" s="126">
        <v>-0.14882441196505014</v>
      </c>
      <c r="CZ69" s="126">
        <v>-0.14882441196505014</v>
      </c>
      <c r="DA69" s="126">
        <v>-0.14882441196505014</v>
      </c>
      <c r="DB69" s="126">
        <v>-0.14882441196505014</v>
      </c>
      <c r="DC69" s="126">
        <v>-0.14882441196505014</v>
      </c>
      <c r="DD69" s="126">
        <v>-0.14882441196505014</v>
      </c>
      <c r="DE69" s="126">
        <v>-0.14882441196505014</v>
      </c>
      <c r="DF69" s="126">
        <v>-0.14882441196505014</v>
      </c>
      <c r="DG69" s="126">
        <v>-0.14882441196505014</v>
      </c>
      <c r="DH69" s="126">
        <v>-0.14882441196505014</v>
      </c>
      <c r="DI69" s="126">
        <v>-0.14882441196505014</v>
      </c>
      <c r="DJ69" s="126">
        <v>-0.14882441196505014</v>
      </c>
      <c r="DK69" s="126">
        <v>-0.14882441196505014</v>
      </c>
      <c r="DL69" s="126">
        <v>-0.14882441196505014</v>
      </c>
      <c r="DM69" s="126">
        <v>-0.14882441196505014</v>
      </c>
      <c r="DN69" s="126">
        <v>-0.14882441196505014</v>
      </c>
      <c r="DO69" s="126">
        <v>-0.14882441196505014</v>
      </c>
      <c r="DP69" s="126">
        <v>-0.14882441196505014</v>
      </c>
      <c r="DQ69" s="126">
        <v>-0.14882441196505014</v>
      </c>
      <c r="DR69" s="126">
        <v>-0.14882441196505014</v>
      </c>
      <c r="DS69" s="126">
        <v>-0.14882441196505014</v>
      </c>
      <c r="DT69" s="126">
        <v>-0.14882441196505014</v>
      </c>
      <c r="DU69" s="127"/>
      <c r="DV69" s="127"/>
      <c r="DW69" s="119">
        <v>2</v>
      </c>
      <c r="DX69" s="119">
        <f>COUNTIFS($E62:$DT62,2,$E68:$DT68,0)</f>
        <v>0</v>
      </c>
      <c r="DY69" s="119">
        <f>COUNTIFS($E62:$DT62,2,$E68:$DT68,1)</f>
        <v>0</v>
      </c>
      <c r="DZ69" s="119">
        <f>COUNTIFS($E62:$DT62,2,$E68:$DT68,2)</f>
        <v>0</v>
      </c>
      <c r="EA69" s="119">
        <f>COUNTIFS($E62:$DT62,2,$E68:$DT68,3)</f>
        <v>0</v>
      </c>
      <c r="EB69" s="119">
        <f>COUNTIFS($E62:$DT62,2,$E68:$DT68,4)</f>
        <v>0</v>
      </c>
      <c r="ED69" s="119">
        <v>2</v>
      </c>
      <c r="EE69" s="119">
        <v>0</v>
      </c>
      <c r="EF69" s="119">
        <f t="shared" si="15"/>
        <v>0</v>
      </c>
    </row>
    <row r="70" spans="1:138" ht="16" customHeight="1">
      <c r="A70" s="120" t="s">
        <v>144</v>
      </c>
      <c r="E70" s="126">
        <f>E68</f>
        <v>0</v>
      </c>
      <c r="F70" s="126">
        <f t="shared" ref="F70:AN70" si="19">F68</f>
        <v>0</v>
      </c>
      <c r="G70" s="126">
        <f t="shared" si="19"/>
        <v>0</v>
      </c>
      <c r="H70" s="126">
        <f t="shared" si="19"/>
        <v>0</v>
      </c>
      <c r="I70" s="126">
        <f t="shared" si="19"/>
        <v>0</v>
      </c>
      <c r="J70" s="126">
        <f t="shared" si="19"/>
        <v>0</v>
      </c>
      <c r="K70" s="126">
        <f t="shared" si="19"/>
        <v>0</v>
      </c>
      <c r="L70" s="126">
        <f t="shared" si="19"/>
        <v>0</v>
      </c>
      <c r="M70" s="126">
        <f t="shared" si="19"/>
        <v>0</v>
      </c>
      <c r="N70" s="126">
        <f t="shared" si="19"/>
        <v>0</v>
      </c>
      <c r="O70" s="126">
        <f t="shared" si="19"/>
        <v>0</v>
      </c>
      <c r="P70" s="126">
        <f t="shared" si="19"/>
        <v>0</v>
      </c>
      <c r="Q70" s="126">
        <f t="shared" si="19"/>
        <v>0</v>
      </c>
      <c r="R70" s="126">
        <f t="shared" si="19"/>
        <v>0</v>
      </c>
      <c r="S70" s="126">
        <f t="shared" si="19"/>
        <v>0</v>
      </c>
      <c r="T70" s="126">
        <f t="shared" si="19"/>
        <v>0</v>
      </c>
      <c r="U70" s="126">
        <f t="shared" si="19"/>
        <v>0</v>
      </c>
      <c r="V70" s="126">
        <f t="shared" si="19"/>
        <v>0</v>
      </c>
      <c r="W70" s="126">
        <f t="shared" si="19"/>
        <v>0</v>
      </c>
      <c r="X70" s="126">
        <f t="shared" si="19"/>
        <v>0</v>
      </c>
      <c r="Y70" s="126">
        <f t="shared" si="19"/>
        <v>0</v>
      </c>
      <c r="Z70" s="126">
        <f t="shared" si="19"/>
        <v>0</v>
      </c>
      <c r="AA70" s="126">
        <f t="shared" si="19"/>
        <v>0</v>
      </c>
      <c r="AB70" s="126">
        <f t="shared" si="19"/>
        <v>0</v>
      </c>
      <c r="AC70" s="126">
        <f t="shared" si="19"/>
        <v>0</v>
      </c>
      <c r="AD70" s="126">
        <f t="shared" si="19"/>
        <v>0</v>
      </c>
      <c r="AE70" s="126">
        <f t="shared" si="19"/>
        <v>0</v>
      </c>
      <c r="AF70" s="126">
        <f t="shared" si="19"/>
        <v>0</v>
      </c>
      <c r="AG70" s="126">
        <f t="shared" si="19"/>
        <v>0</v>
      </c>
      <c r="AH70" s="126">
        <f t="shared" si="19"/>
        <v>0</v>
      </c>
      <c r="AI70" s="126">
        <f t="shared" si="19"/>
        <v>0</v>
      </c>
      <c r="AJ70" s="126">
        <f t="shared" si="19"/>
        <v>0</v>
      </c>
      <c r="AK70" s="126">
        <f t="shared" si="19"/>
        <v>0</v>
      </c>
      <c r="AL70" s="126">
        <f t="shared" si="19"/>
        <v>0</v>
      </c>
      <c r="AM70" s="126">
        <f t="shared" si="19"/>
        <v>0</v>
      </c>
      <c r="AN70" s="126">
        <f t="shared" si="19"/>
        <v>0</v>
      </c>
      <c r="AO70" s="126">
        <f t="shared" ref="AO70:CZ70" si="20">AO68</f>
        <v>0</v>
      </c>
      <c r="AP70" s="126">
        <f t="shared" si="20"/>
        <v>0</v>
      </c>
      <c r="AQ70" s="126">
        <f t="shared" si="20"/>
        <v>0</v>
      </c>
      <c r="AR70" s="126">
        <f t="shared" si="20"/>
        <v>0</v>
      </c>
      <c r="AS70" s="126">
        <f t="shared" si="20"/>
        <v>0</v>
      </c>
      <c r="AT70" s="126">
        <f t="shared" si="20"/>
        <v>0</v>
      </c>
      <c r="AU70" s="126">
        <f t="shared" si="20"/>
        <v>0</v>
      </c>
      <c r="AV70" s="126">
        <f t="shared" si="20"/>
        <v>0</v>
      </c>
      <c r="AW70" s="126">
        <f t="shared" si="20"/>
        <v>0</v>
      </c>
      <c r="AX70" s="126">
        <f t="shared" si="20"/>
        <v>0</v>
      </c>
      <c r="AY70" s="126">
        <f t="shared" si="20"/>
        <v>0</v>
      </c>
      <c r="AZ70" s="126">
        <f t="shared" si="20"/>
        <v>0</v>
      </c>
      <c r="BA70" s="126">
        <f t="shared" si="20"/>
        <v>0</v>
      </c>
      <c r="BB70" s="126">
        <f t="shared" si="20"/>
        <v>0</v>
      </c>
      <c r="BC70" s="126">
        <f t="shared" si="20"/>
        <v>0</v>
      </c>
      <c r="BD70" s="126">
        <f t="shared" si="20"/>
        <v>0</v>
      </c>
      <c r="BE70" s="126">
        <f t="shared" si="20"/>
        <v>0</v>
      </c>
      <c r="BF70" s="126">
        <f t="shared" si="20"/>
        <v>0</v>
      </c>
      <c r="BG70" s="126">
        <f t="shared" si="20"/>
        <v>0</v>
      </c>
      <c r="BH70" s="126">
        <f t="shared" si="20"/>
        <v>0</v>
      </c>
      <c r="BI70" s="126">
        <f t="shared" si="20"/>
        <v>0</v>
      </c>
      <c r="BJ70" s="126">
        <f t="shared" si="20"/>
        <v>0</v>
      </c>
      <c r="BK70" s="126">
        <f t="shared" si="20"/>
        <v>0</v>
      </c>
      <c r="BL70" s="126">
        <f t="shared" si="20"/>
        <v>0</v>
      </c>
      <c r="BM70" s="126">
        <f t="shared" si="20"/>
        <v>0</v>
      </c>
      <c r="BN70" s="126">
        <f t="shared" si="20"/>
        <v>0</v>
      </c>
      <c r="BO70" s="126">
        <f t="shared" si="20"/>
        <v>0</v>
      </c>
      <c r="BP70" s="126">
        <f t="shared" si="20"/>
        <v>0</v>
      </c>
      <c r="BQ70" s="126">
        <f t="shared" si="20"/>
        <v>0</v>
      </c>
      <c r="BR70" s="126">
        <f t="shared" si="20"/>
        <v>0</v>
      </c>
      <c r="BS70" s="126">
        <f t="shared" si="20"/>
        <v>0</v>
      </c>
      <c r="BT70" s="126">
        <f t="shared" si="20"/>
        <v>0</v>
      </c>
      <c r="BU70" s="126">
        <f t="shared" si="20"/>
        <v>0</v>
      </c>
      <c r="BV70" s="126">
        <f t="shared" si="20"/>
        <v>0</v>
      </c>
      <c r="BW70" s="126">
        <f t="shared" si="20"/>
        <v>0</v>
      </c>
      <c r="BX70" s="126">
        <f t="shared" si="20"/>
        <v>0</v>
      </c>
      <c r="BY70" s="126">
        <f t="shared" si="20"/>
        <v>0</v>
      </c>
      <c r="BZ70" s="126">
        <f t="shared" si="20"/>
        <v>0</v>
      </c>
      <c r="CA70" s="126">
        <f t="shared" si="20"/>
        <v>0</v>
      </c>
      <c r="CB70" s="126">
        <f t="shared" si="20"/>
        <v>0</v>
      </c>
      <c r="CC70" s="126">
        <f t="shared" si="20"/>
        <v>0</v>
      </c>
      <c r="CD70" s="126">
        <f t="shared" si="20"/>
        <v>0</v>
      </c>
      <c r="CE70" s="126">
        <f t="shared" si="20"/>
        <v>0</v>
      </c>
      <c r="CF70" s="126">
        <f t="shared" si="20"/>
        <v>0</v>
      </c>
      <c r="CG70" s="126">
        <f t="shared" si="20"/>
        <v>0</v>
      </c>
      <c r="CH70" s="126">
        <f t="shared" si="20"/>
        <v>0</v>
      </c>
      <c r="CI70" s="126">
        <f t="shared" si="20"/>
        <v>0</v>
      </c>
      <c r="CJ70" s="126">
        <f t="shared" si="20"/>
        <v>0</v>
      </c>
      <c r="CK70" s="126">
        <f t="shared" si="20"/>
        <v>0</v>
      </c>
      <c r="CL70" s="126">
        <f t="shared" si="20"/>
        <v>0</v>
      </c>
      <c r="CM70" s="126">
        <f t="shared" si="20"/>
        <v>0</v>
      </c>
      <c r="CN70" s="126">
        <f t="shared" si="20"/>
        <v>0</v>
      </c>
      <c r="CO70" s="126">
        <f t="shared" si="20"/>
        <v>0</v>
      </c>
      <c r="CP70" s="126">
        <f t="shared" si="20"/>
        <v>0</v>
      </c>
      <c r="CQ70" s="126">
        <f t="shared" si="20"/>
        <v>0</v>
      </c>
      <c r="CR70" s="126">
        <f t="shared" si="20"/>
        <v>0</v>
      </c>
      <c r="CS70" s="126">
        <f t="shared" si="20"/>
        <v>0</v>
      </c>
      <c r="CT70" s="126">
        <f t="shared" si="20"/>
        <v>0</v>
      </c>
      <c r="CU70" s="126">
        <f t="shared" si="20"/>
        <v>0</v>
      </c>
      <c r="CV70" s="126">
        <f t="shared" si="20"/>
        <v>0</v>
      </c>
      <c r="CW70" s="126">
        <f t="shared" si="20"/>
        <v>0</v>
      </c>
      <c r="CX70" s="126">
        <f t="shared" si="20"/>
        <v>0</v>
      </c>
      <c r="CY70" s="126">
        <f t="shared" si="20"/>
        <v>0</v>
      </c>
      <c r="CZ70" s="126">
        <f t="shared" si="20"/>
        <v>0</v>
      </c>
      <c r="DA70" s="126">
        <f t="shared" ref="DA70:DT70" si="21">DA68</f>
        <v>0</v>
      </c>
      <c r="DB70" s="126">
        <f t="shared" si="21"/>
        <v>0</v>
      </c>
      <c r="DC70" s="126">
        <f t="shared" si="21"/>
        <v>0</v>
      </c>
      <c r="DD70" s="126">
        <f t="shared" si="21"/>
        <v>0</v>
      </c>
      <c r="DE70" s="126">
        <f t="shared" si="21"/>
        <v>0</v>
      </c>
      <c r="DF70" s="126">
        <f t="shared" si="21"/>
        <v>0</v>
      </c>
      <c r="DG70" s="126">
        <f t="shared" si="21"/>
        <v>0</v>
      </c>
      <c r="DH70" s="126">
        <f t="shared" si="21"/>
        <v>0</v>
      </c>
      <c r="DI70" s="126">
        <f t="shared" si="21"/>
        <v>0</v>
      </c>
      <c r="DJ70" s="126">
        <f t="shared" si="21"/>
        <v>0</v>
      </c>
      <c r="DK70" s="126">
        <f t="shared" si="21"/>
        <v>0</v>
      </c>
      <c r="DL70" s="126">
        <f t="shared" si="21"/>
        <v>0</v>
      </c>
      <c r="DM70" s="126">
        <f t="shared" si="21"/>
        <v>0</v>
      </c>
      <c r="DN70" s="126">
        <f t="shared" si="21"/>
        <v>0</v>
      </c>
      <c r="DO70" s="126">
        <f t="shared" si="21"/>
        <v>0</v>
      </c>
      <c r="DP70" s="126">
        <f t="shared" si="21"/>
        <v>0</v>
      </c>
      <c r="DQ70" s="126">
        <f t="shared" si="21"/>
        <v>0</v>
      </c>
      <c r="DR70" s="126">
        <f t="shared" si="21"/>
        <v>0</v>
      </c>
      <c r="DS70" s="126">
        <f t="shared" si="21"/>
        <v>0</v>
      </c>
      <c r="DT70" s="126">
        <f t="shared" si="21"/>
        <v>0</v>
      </c>
      <c r="DU70" s="127"/>
      <c r="DV70" s="127"/>
      <c r="DW70" s="119">
        <v>3</v>
      </c>
      <c r="DX70" s="119">
        <f>COUNTIFS($E62:$DT62,3,$E68:$DT68,0)</f>
        <v>0</v>
      </c>
      <c r="DY70" s="119">
        <f>COUNTIFS($E62:$DT62,3,$E68:$DT68,1)</f>
        <v>0</v>
      </c>
      <c r="DZ70" s="119">
        <f>COUNTIFS($E62:$DT62,3,$E68:$DT68,2)</f>
        <v>0</v>
      </c>
      <c r="EA70" s="119">
        <f>COUNTIFS($E62:$DT62,3,$E68:$DT68,3)</f>
        <v>0</v>
      </c>
      <c r="EB70" s="119">
        <f>COUNTIFS($E62:$DT62,3,$E68:$DT68,4)</f>
        <v>0</v>
      </c>
      <c r="ED70" s="119">
        <v>3</v>
      </c>
      <c r="EE70" s="119">
        <v>0</v>
      </c>
      <c r="EF70" s="119">
        <f t="shared" si="15"/>
        <v>0</v>
      </c>
    </row>
    <row r="71" spans="1:138" ht="16" customHeight="1">
      <c r="A71" s="120" t="s">
        <v>145</v>
      </c>
      <c r="E71" s="126">
        <f>E70+E69</f>
        <v>-0.37824010228367066</v>
      </c>
      <c r="F71" s="126">
        <f t="shared" ref="F71:AN71" si="22">F70+F69</f>
        <v>-0.30518928111558852</v>
      </c>
      <c r="G71" s="126">
        <f t="shared" si="22"/>
        <v>0.46253015848813928</v>
      </c>
      <c r="H71" s="126">
        <f t="shared" si="22"/>
        <v>5.3271162052272669E-2</v>
      </c>
      <c r="I71" s="126">
        <f t="shared" si="22"/>
        <v>-0.20767510451303883</v>
      </c>
      <c r="J71" s="126">
        <f t="shared" si="22"/>
        <v>-7.1164469124066265E-2</v>
      </c>
      <c r="K71" s="126">
        <f t="shared" si="22"/>
        <v>0.35568902628160581</v>
      </c>
      <c r="L71" s="126">
        <f t="shared" si="22"/>
        <v>0.39417971354756742</v>
      </c>
      <c r="M71" s="126">
        <f t="shared" si="22"/>
        <v>-0.1004320779973662</v>
      </c>
      <c r="N71" s="126">
        <f t="shared" si="22"/>
        <v>0.12521618794984901</v>
      </c>
      <c r="O71" s="126">
        <f t="shared" si="22"/>
        <v>-0.47908973393720522</v>
      </c>
      <c r="P71" s="126">
        <f t="shared" si="22"/>
        <v>-1.591588146451739E-2</v>
      </c>
      <c r="Q71" s="126">
        <f t="shared" si="22"/>
        <v>-0.40845050364106661</v>
      </c>
      <c r="R71" s="126">
        <f t="shared" si="22"/>
        <v>-0.33274732722947942</v>
      </c>
      <c r="S71" s="126">
        <f t="shared" si="22"/>
        <v>-0.17029107914487973</v>
      </c>
      <c r="T71" s="126">
        <f t="shared" si="22"/>
        <v>-0.44541142050741378</v>
      </c>
      <c r="U71" s="126">
        <f t="shared" si="22"/>
        <v>-6.7229957442672905E-2</v>
      </c>
      <c r="V71" s="126">
        <f t="shared" si="22"/>
        <v>-0.34249380180918831</v>
      </c>
      <c r="W71" s="126">
        <f t="shared" si="22"/>
        <v>-4.4106769525125933E-2</v>
      </c>
      <c r="X71" s="126">
        <f t="shared" si="22"/>
        <v>-0.16828658291996945</v>
      </c>
      <c r="Y71" s="126">
        <f t="shared" si="22"/>
        <v>-0.41811683837313196</v>
      </c>
      <c r="Z71" s="126">
        <f t="shared" si="22"/>
        <v>0.23157833809221295</v>
      </c>
      <c r="AA71" s="126">
        <f t="shared" si="22"/>
        <v>-0.11931619769125001</v>
      </c>
      <c r="AB71" s="126">
        <f t="shared" si="22"/>
        <v>-8.5367049369487247E-2</v>
      </c>
      <c r="AC71" s="126">
        <f t="shared" si="22"/>
        <v>-0.42302352270187782</v>
      </c>
      <c r="AD71" s="126">
        <f t="shared" si="22"/>
        <v>0.26025493149305434</v>
      </c>
      <c r="AE71" s="126">
        <f t="shared" si="22"/>
        <v>0.37004279000346396</v>
      </c>
      <c r="AF71" s="126">
        <f t="shared" si="22"/>
        <v>-1.9049756688497177E-2</v>
      </c>
      <c r="AG71" s="126">
        <f t="shared" si="22"/>
        <v>1.245937206564518E-3</v>
      </c>
      <c r="AH71" s="126">
        <f t="shared" si="22"/>
        <v>-0.23011237336959844</v>
      </c>
      <c r="AI71" s="126">
        <f t="shared" si="22"/>
        <v>-0.15265337399984169</v>
      </c>
      <c r="AJ71" s="126">
        <f t="shared" si="22"/>
        <v>-0.44385475677624164</v>
      </c>
      <c r="AK71" s="126">
        <f t="shared" si="22"/>
        <v>0.20890114949453997</v>
      </c>
      <c r="AL71" s="126">
        <f t="shared" si="22"/>
        <v>0.26461024673366795</v>
      </c>
      <c r="AM71" s="126">
        <f t="shared" si="22"/>
        <v>0.18102035718672926</v>
      </c>
      <c r="AN71" s="126">
        <f t="shared" si="22"/>
        <v>-0.14882441196505014</v>
      </c>
      <c r="AO71" s="126">
        <f t="shared" ref="AO71:CZ71" si="23">AO70+AO69</f>
        <v>-0.14882441196505014</v>
      </c>
      <c r="AP71" s="126">
        <f t="shared" si="23"/>
        <v>-0.14882441196505014</v>
      </c>
      <c r="AQ71" s="126">
        <f t="shared" si="23"/>
        <v>-0.14882441196505014</v>
      </c>
      <c r="AR71" s="126">
        <f t="shared" si="23"/>
        <v>-0.14882441196505014</v>
      </c>
      <c r="AS71" s="126">
        <f t="shared" si="23"/>
        <v>-0.14882441196505014</v>
      </c>
      <c r="AT71" s="126">
        <f t="shared" si="23"/>
        <v>-0.14882441196505014</v>
      </c>
      <c r="AU71" s="126">
        <f t="shared" si="23"/>
        <v>-0.14882441196505014</v>
      </c>
      <c r="AV71" s="126">
        <f t="shared" si="23"/>
        <v>-0.14882441196505014</v>
      </c>
      <c r="AW71" s="126">
        <f t="shared" si="23"/>
        <v>-0.14882441196505014</v>
      </c>
      <c r="AX71" s="126">
        <f t="shared" si="23"/>
        <v>-0.14882441196505014</v>
      </c>
      <c r="AY71" s="126">
        <f t="shared" si="23"/>
        <v>-0.14882441196505014</v>
      </c>
      <c r="AZ71" s="126">
        <f t="shared" si="23"/>
        <v>-0.14882441196505014</v>
      </c>
      <c r="BA71" s="126">
        <f t="shared" si="23"/>
        <v>-0.14882441196505014</v>
      </c>
      <c r="BB71" s="126">
        <f t="shared" si="23"/>
        <v>-0.14882441196505014</v>
      </c>
      <c r="BC71" s="126">
        <f t="shared" si="23"/>
        <v>-0.14882441196505014</v>
      </c>
      <c r="BD71" s="126">
        <f t="shared" si="23"/>
        <v>-0.14882441196505014</v>
      </c>
      <c r="BE71" s="126">
        <f t="shared" si="23"/>
        <v>-0.14882441196505014</v>
      </c>
      <c r="BF71" s="126">
        <f t="shared" si="23"/>
        <v>-0.14882441196505014</v>
      </c>
      <c r="BG71" s="126">
        <f t="shared" si="23"/>
        <v>-0.14882441196505014</v>
      </c>
      <c r="BH71" s="126">
        <f t="shared" si="23"/>
        <v>-0.14882441196505014</v>
      </c>
      <c r="BI71" s="126">
        <f t="shared" si="23"/>
        <v>-0.14882441196505014</v>
      </c>
      <c r="BJ71" s="126">
        <f t="shared" si="23"/>
        <v>-0.14882441196505014</v>
      </c>
      <c r="BK71" s="126">
        <f t="shared" si="23"/>
        <v>-0.14882441196505014</v>
      </c>
      <c r="BL71" s="126">
        <f t="shared" si="23"/>
        <v>-0.14882441196505014</v>
      </c>
      <c r="BM71" s="126">
        <f t="shared" si="23"/>
        <v>-0.14882441196505014</v>
      </c>
      <c r="BN71" s="126">
        <f t="shared" si="23"/>
        <v>-0.14882441196505014</v>
      </c>
      <c r="BO71" s="126">
        <f t="shared" si="23"/>
        <v>-0.14882441196505014</v>
      </c>
      <c r="BP71" s="126">
        <f t="shared" si="23"/>
        <v>-0.14882441196505014</v>
      </c>
      <c r="BQ71" s="126">
        <f t="shared" si="23"/>
        <v>-0.14882441196505014</v>
      </c>
      <c r="BR71" s="126">
        <f t="shared" si="23"/>
        <v>-0.14882441196505014</v>
      </c>
      <c r="BS71" s="126">
        <f t="shared" si="23"/>
        <v>-0.14882441196505014</v>
      </c>
      <c r="BT71" s="126">
        <f t="shared" si="23"/>
        <v>-0.14882441196505014</v>
      </c>
      <c r="BU71" s="126">
        <f t="shared" si="23"/>
        <v>-0.14882441196505014</v>
      </c>
      <c r="BV71" s="126">
        <f t="shared" si="23"/>
        <v>-0.14882441196505014</v>
      </c>
      <c r="BW71" s="126">
        <f t="shared" si="23"/>
        <v>-0.14882441196505014</v>
      </c>
      <c r="BX71" s="126">
        <f t="shared" si="23"/>
        <v>-0.14882441196505014</v>
      </c>
      <c r="BY71" s="126">
        <f t="shared" si="23"/>
        <v>-0.14882441196505014</v>
      </c>
      <c r="BZ71" s="126">
        <f t="shared" si="23"/>
        <v>-0.14882441196505014</v>
      </c>
      <c r="CA71" s="126">
        <f t="shared" si="23"/>
        <v>-0.14882441196505014</v>
      </c>
      <c r="CB71" s="126">
        <f t="shared" si="23"/>
        <v>-0.14882441196505014</v>
      </c>
      <c r="CC71" s="126">
        <f t="shared" si="23"/>
        <v>-0.14882441196505014</v>
      </c>
      <c r="CD71" s="126">
        <f t="shared" si="23"/>
        <v>-0.14882441196505014</v>
      </c>
      <c r="CE71" s="126">
        <f t="shared" si="23"/>
        <v>-0.14882441196505014</v>
      </c>
      <c r="CF71" s="126">
        <f t="shared" si="23"/>
        <v>-0.14882441196505014</v>
      </c>
      <c r="CG71" s="126">
        <f t="shared" si="23"/>
        <v>-0.14882441196505014</v>
      </c>
      <c r="CH71" s="126">
        <f t="shared" si="23"/>
        <v>-0.14882441196505014</v>
      </c>
      <c r="CI71" s="126">
        <f t="shared" si="23"/>
        <v>-0.14882441196505014</v>
      </c>
      <c r="CJ71" s="126">
        <f t="shared" si="23"/>
        <v>-0.14882441196505014</v>
      </c>
      <c r="CK71" s="126">
        <f t="shared" si="23"/>
        <v>-0.14882441196505014</v>
      </c>
      <c r="CL71" s="126">
        <f t="shared" si="23"/>
        <v>-0.14882441196505014</v>
      </c>
      <c r="CM71" s="126">
        <f t="shared" si="23"/>
        <v>-0.14882441196505014</v>
      </c>
      <c r="CN71" s="126">
        <f t="shared" si="23"/>
        <v>-0.14882441196505014</v>
      </c>
      <c r="CO71" s="126">
        <f t="shared" si="23"/>
        <v>-0.14882441196505014</v>
      </c>
      <c r="CP71" s="126">
        <f t="shared" si="23"/>
        <v>-0.14882441196505014</v>
      </c>
      <c r="CQ71" s="126">
        <f t="shared" si="23"/>
        <v>-0.14882441196505014</v>
      </c>
      <c r="CR71" s="126">
        <f t="shared" si="23"/>
        <v>-0.14882441196505014</v>
      </c>
      <c r="CS71" s="126">
        <f t="shared" si="23"/>
        <v>-0.14882441196505014</v>
      </c>
      <c r="CT71" s="126">
        <f t="shared" si="23"/>
        <v>-0.14882441196505014</v>
      </c>
      <c r="CU71" s="126">
        <f t="shared" si="23"/>
        <v>-0.14882441196505014</v>
      </c>
      <c r="CV71" s="126">
        <f t="shared" si="23"/>
        <v>-0.14882441196505014</v>
      </c>
      <c r="CW71" s="126">
        <f t="shared" si="23"/>
        <v>-0.14882441196505014</v>
      </c>
      <c r="CX71" s="126">
        <f t="shared" si="23"/>
        <v>-0.14882441196505014</v>
      </c>
      <c r="CY71" s="126">
        <f t="shared" si="23"/>
        <v>-0.14882441196505014</v>
      </c>
      <c r="CZ71" s="126">
        <f t="shared" si="23"/>
        <v>-0.14882441196505014</v>
      </c>
      <c r="DA71" s="126">
        <f t="shared" ref="DA71:DT71" si="24">DA70+DA69</f>
        <v>-0.14882441196505014</v>
      </c>
      <c r="DB71" s="126">
        <f t="shared" si="24"/>
        <v>-0.14882441196505014</v>
      </c>
      <c r="DC71" s="126">
        <f t="shared" si="24"/>
        <v>-0.14882441196505014</v>
      </c>
      <c r="DD71" s="126">
        <f t="shared" si="24"/>
        <v>-0.14882441196505014</v>
      </c>
      <c r="DE71" s="126">
        <f t="shared" si="24"/>
        <v>-0.14882441196505014</v>
      </c>
      <c r="DF71" s="126">
        <f t="shared" si="24"/>
        <v>-0.14882441196505014</v>
      </c>
      <c r="DG71" s="126">
        <f t="shared" si="24"/>
        <v>-0.14882441196505014</v>
      </c>
      <c r="DH71" s="126">
        <f t="shared" si="24"/>
        <v>-0.14882441196505014</v>
      </c>
      <c r="DI71" s="126">
        <f t="shared" si="24"/>
        <v>-0.14882441196505014</v>
      </c>
      <c r="DJ71" s="126">
        <f t="shared" si="24"/>
        <v>-0.14882441196505014</v>
      </c>
      <c r="DK71" s="126">
        <f t="shared" si="24"/>
        <v>-0.14882441196505014</v>
      </c>
      <c r="DL71" s="126">
        <f t="shared" si="24"/>
        <v>-0.14882441196505014</v>
      </c>
      <c r="DM71" s="126">
        <f t="shared" si="24"/>
        <v>-0.14882441196505014</v>
      </c>
      <c r="DN71" s="126">
        <f t="shared" si="24"/>
        <v>-0.14882441196505014</v>
      </c>
      <c r="DO71" s="126">
        <f t="shared" si="24"/>
        <v>-0.14882441196505014</v>
      </c>
      <c r="DP71" s="126">
        <f t="shared" si="24"/>
        <v>-0.14882441196505014</v>
      </c>
      <c r="DQ71" s="126">
        <f t="shared" si="24"/>
        <v>-0.14882441196505014</v>
      </c>
      <c r="DR71" s="126">
        <f t="shared" si="24"/>
        <v>-0.14882441196505014</v>
      </c>
      <c r="DS71" s="126">
        <f t="shared" si="24"/>
        <v>-0.14882441196505014</v>
      </c>
      <c r="DT71" s="126">
        <f t="shared" si="24"/>
        <v>-0.14882441196505014</v>
      </c>
      <c r="DU71" s="127"/>
      <c r="DV71" s="127"/>
      <c r="DW71" s="119">
        <v>4</v>
      </c>
      <c r="DX71" s="119">
        <f>COUNTIFS($E62:$DT62,4,$E68:$DT68,0)</f>
        <v>0</v>
      </c>
      <c r="DY71" s="119">
        <f>COUNTIFS($E62:$DT62,4,$E68:$DT68,1)</f>
        <v>0</v>
      </c>
      <c r="DZ71" s="119">
        <f>COUNTIFS($E62:$DT62,4,$E68:$DT68,2)</f>
        <v>0</v>
      </c>
      <c r="EA71" s="119">
        <f>COUNTIFS($E62:$DT62,4,$E68:$DT68,3)</f>
        <v>0</v>
      </c>
      <c r="EB71" s="119">
        <f>COUNTIFS($E62:$DT62,4,$E68:$DT68,4)</f>
        <v>0</v>
      </c>
      <c r="ED71" s="119">
        <v>4</v>
      </c>
      <c r="EE71" s="119">
        <v>0</v>
      </c>
      <c r="EF71" s="119">
        <f t="shared" si="15"/>
        <v>0</v>
      </c>
    </row>
    <row r="72" spans="1:138" ht="16" customHeight="1">
      <c r="A72" s="120" t="s">
        <v>140</v>
      </c>
      <c r="E72" s="126">
        <f>E62</f>
        <v>26</v>
      </c>
      <c r="F72" s="126">
        <f t="shared" ref="F72:AN72" si="25">F62</f>
        <v>26</v>
      </c>
      <c r="G72" s="126">
        <f t="shared" si="25"/>
        <v>26</v>
      </c>
      <c r="H72" s="126">
        <f t="shared" si="25"/>
        <v>26</v>
      </c>
      <c r="I72" s="126">
        <f t="shared" si="25"/>
        <v>26</v>
      </c>
      <c r="J72" s="126">
        <f t="shared" si="25"/>
        <v>26</v>
      </c>
      <c r="K72" s="126">
        <f t="shared" si="25"/>
        <v>26</v>
      </c>
      <c r="L72" s="126">
        <f t="shared" si="25"/>
        <v>26</v>
      </c>
      <c r="M72" s="126">
        <f t="shared" si="25"/>
        <v>26</v>
      </c>
      <c r="N72" s="126">
        <f t="shared" si="25"/>
        <v>26</v>
      </c>
      <c r="O72" s="126">
        <f t="shared" si="25"/>
        <v>26</v>
      </c>
      <c r="P72" s="126">
        <f t="shared" si="25"/>
        <v>26</v>
      </c>
      <c r="Q72" s="126">
        <f t="shared" si="25"/>
        <v>26</v>
      </c>
      <c r="R72" s="126">
        <f t="shared" si="25"/>
        <v>26</v>
      </c>
      <c r="S72" s="126">
        <f t="shared" si="25"/>
        <v>26</v>
      </c>
      <c r="T72" s="126">
        <f t="shared" si="25"/>
        <v>26</v>
      </c>
      <c r="U72" s="126">
        <f t="shared" si="25"/>
        <v>26</v>
      </c>
      <c r="V72" s="126">
        <f t="shared" si="25"/>
        <v>26</v>
      </c>
      <c r="W72" s="126">
        <f t="shared" si="25"/>
        <v>26</v>
      </c>
      <c r="X72" s="126">
        <f t="shared" si="25"/>
        <v>26</v>
      </c>
      <c r="Y72" s="126">
        <f t="shared" si="25"/>
        <v>26</v>
      </c>
      <c r="Z72" s="126">
        <f t="shared" si="25"/>
        <v>26</v>
      </c>
      <c r="AA72" s="126">
        <f t="shared" si="25"/>
        <v>26</v>
      </c>
      <c r="AB72" s="126">
        <f t="shared" si="25"/>
        <v>26</v>
      </c>
      <c r="AC72" s="126">
        <f t="shared" si="25"/>
        <v>26</v>
      </c>
      <c r="AD72" s="126">
        <f t="shared" si="25"/>
        <v>26</v>
      </c>
      <c r="AE72" s="126">
        <f t="shared" si="25"/>
        <v>26</v>
      </c>
      <c r="AF72" s="126">
        <f t="shared" si="25"/>
        <v>26</v>
      </c>
      <c r="AG72" s="126">
        <f t="shared" si="25"/>
        <v>26</v>
      </c>
      <c r="AH72" s="126">
        <f t="shared" si="25"/>
        <v>26</v>
      </c>
      <c r="AI72" s="126">
        <f t="shared" si="25"/>
        <v>26</v>
      </c>
      <c r="AJ72" s="126">
        <f t="shared" si="25"/>
        <v>26</v>
      </c>
      <c r="AK72" s="126">
        <f t="shared" si="25"/>
        <v>26</v>
      </c>
      <c r="AL72" s="126">
        <f t="shared" si="25"/>
        <v>26</v>
      </c>
      <c r="AM72" s="126">
        <f t="shared" si="25"/>
        <v>26</v>
      </c>
      <c r="AN72" s="126">
        <f t="shared" si="25"/>
        <v>26</v>
      </c>
      <c r="AO72" s="126">
        <f t="shared" ref="AO72:CZ72" si="26">AO62</f>
        <v>26</v>
      </c>
      <c r="AP72" s="126">
        <f t="shared" si="26"/>
        <v>26</v>
      </c>
      <c r="AQ72" s="126">
        <f t="shared" si="26"/>
        <v>26</v>
      </c>
      <c r="AR72" s="126">
        <f t="shared" si="26"/>
        <v>26</v>
      </c>
      <c r="AS72" s="126">
        <f t="shared" si="26"/>
        <v>26</v>
      </c>
      <c r="AT72" s="126">
        <f t="shared" si="26"/>
        <v>26</v>
      </c>
      <c r="AU72" s="126">
        <f t="shared" si="26"/>
        <v>26</v>
      </c>
      <c r="AV72" s="126">
        <f t="shared" si="26"/>
        <v>26</v>
      </c>
      <c r="AW72" s="126">
        <f t="shared" si="26"/>
        <v>26</v>
      </c>
      <c r="AX72" s="126">
        <f t="shared" si="26"/>
        <v>26</v>
      </c>
      <c r="AY72" s="126">
        <f t="shared" si="26"/>
        <v>26</v>
      </c>
      <c r="AZ72" s="126">
        <f t="shared" si="26"/>
        <v>26</v>
      </c>
      <c r="BA72" s="126">
        <f t="shared" si="26"/>
        <v>26</v>
      </c>
      <c r="BB72" s="126">
        <f t="shared" si="26"/>
        <v>26</v>
      </c>
      <c r="BC72" s="126">
        <f t="shared" si="26"/>
        <v>26</v>
      </c>
      <c r="BD72" s="126">
        <f t="shared" si="26"/>
        <v>26</v>
      </c>
      <c r="BE72" s="126">
        <f t="shared" si="26"/>
        <v>26</v>
      </c>
      <c r="BF72" s="126">
        <f t="shared" si="26"/>
        <v>26</v>
      </c>
      <c r="BG72" s="126">
        <f t="shared" si="26"/>
        <v>26</v>
      </c>
      <c r="BH72" s="126">
        <f t="shared" si="26"/>
        <v>26</v>
      </c>
      <c r="BI72" s="126">
        <f t="shared" si="26"/>
        <v>26</v>
      </c>
      <c r="BJ72" s="126">
        <f t="shared" si="26"/>
        <v>26</v>
      </c>
      <c r="BK72" s="126">
        <f t="shared" si="26"/>
        <v>26</v>
      </c>
      <c r="BL72" s="126">
        <f t="shared" si="26"/>
        <v>26</v>
      </c>
      <c r="BM72" s="126">
        <f t="shared" si="26"/>
        <v>26</v>
      </c>
      <c r="BN72" s="126">
        <f t="shared" si="26"/>
        <v>26</v>
      </c>
      <c r="BO72" s="126">
        <f t="shared" si="26"/>
        <v>26</v>
      </c>
      <c r="BP72" s="126">
        <f t="shared" si="26"/>
        <v>26</v>
      </c>
      <c r="BQ72" s="126">
        <f t="shared" si="26"/>
        <v>26</v>
      </c>
      <c r="BR72" s="126">
        <f t="shared" si="26"/>
        <v>26</v>
      </c>
      <c r="BS72" s="126">
        <f t="shared" si="26"/>
        <v>26</v>
      </c>
      <c r="BT72" s="126">
        <f t="shared" si="26"/>
        <v>26</v>
      </c>
      <c r="BU72" s="126">
        <f t="shared" si="26"/>
        <v>26</v>
      </c>
      <c r="BV72" s="126">
        <f t="shared" si="26"/>
        <v>26</v>
      </c>
      <c r="BW72" s="126">
        <f t="shared" si="26"/>
        <v>26</v>
      </c>
      <c r="BX72" s="126">
        <f t="shared" si="26"/>
        <v>26</v>
      </c>
      <c r="BY72" s="126">
        <f t="shared" si="26"/>
        <v>26</v>
      </c>
      <c r="BZ72" s="126">
        <f t="shared" si="26"/>
        <v>26</v>
      </c>
      <c r="CA72" s="126">
        <f t="shared" si="26"/>
        <v>26</v>
      </c>
      <c r="CB72" s="126">
        <f t="shared" si="26"/>
        <v>26</v>
      </c>
      <c r="CC72" s="126">
        <f t="shared" si="26"/>
        <v>26</v>
      </c>
      <c r="CD72" s="126">
        <f t="shared" si="26"/>
        <v>26</v>
      </c>
      <c r="CE72" s="126">
        <f t="shared" si="26"/>
        <v>26</v>
      </c>
      <c r="CF72" s="126">
        <f t="shared" si="26"/>
        <v>26</v>
      </c>
      <c r="CG72" s="126">
        <f t="shared" si="26"/>
        <v>26</v>
      </c>
      <c r="CH72" s="126">
        <f t="shared" si="26"/>
        <v>26</v>
      </c>
      <c r="CI72" s="126">
        <f t="shared" si="26"/>
        <v>26</v>
      </c>
      <c r="CJ72" s="126">
        <f t="shared" si="26"/>
        <v>26</v>
      </c>
      <c r="CK72" s="126">
        <f t="shared" si="26"/>
        <v>26</v>
      </c>
      <c r="CL72" s="126">
        <f t="shared" si="26"/>
        <v>26</v>
      </c>
      <c r="CM72" s="126">
        <f t="shared" si="26"/>
        <v>26</v>
      </c>
      <c r="CN72" s="126">
        <f t="shared" si="26"/>
        <v>26</v>
      </c>
      <c r="CO72" s="126">
        <f t="shared" si="26"/>
        <v>26</v>
      </c>
      <c r="CP72" s="126">
        <f t="shared" si="26"/>
        <v>26</v>
      </c>
      <c r="CQ72" s="126">
        <f t="shared" si="26"/>
        <v>26</v>
      </c>
      <c r="CR72" s="126">
        <f t="shared" si="26"/>
        <v>26</v>
      </c>
      <c r="CS72" s="126">
        <f t="shared" si="26"/>
        <v>26</v>
      </c>
      <c r="CT72" s="126">
        <f t="shared" si="26"/>
        <v>26</v>
      </c>
      <c r="CU72" s="126">
        <f t="shared" si="26"/>
        <v>26</v>
      </c>
      <c r="CV72" s="126">
        <f t="shared" si="26"/>
        <v>26</v>
      </c>
      <c r="CW72" s="126">
        <f t="shared" si="26"/>
        <v>26</v>
      </c>
      <c r="CX72" s="126">
        <f t="shared" si="26"/>
        <v>26</v>
      </c>
      <c r="CY72" s="126">
        <f t="shared" si="26"/>
        <v>26</v>
      </c>
      <c r="CZ72" s="126">
        <f t="shared" si="26"/>
        <v>26</v>
      </c>
      <c r="DA72" s="126">
        <f t="shared" ref="DA72:DT72" si="27">DA62</f>
        <v>26</v>
      </c>
      <c r="DB72" s="126">
        <f t="shared" si="27"/>
        <v>26</v>
      </c>
      <c r="DC72" s="126">
        <f t="shared" si="27"/>
        <v>26</v>
      </c>
      <c r="DD72" s="126">
        <f t="shared" si="27"/>
        <v>26</v>
      </c>
      <c r="DE72" s="126">
        <f t="shared" si="27"/>
        <v>26</v>
      </c>
      <c r="DF72" s="126">
        <f t="shared" si="27"/>
        <v>26</v>
      </c>
      <c r="DG72" s="126">
        <f t="shared" si="27"/>
        <v>26</v>
      </c>
      <c r="DH72" s="126">
        <f t="shared" si="27"/>
        <v>26</v>
      </c>
      <c r="DI72" s="126">
        <f t="shared" si="27"/>
        <v>26</v>
      </c>
      <c r="DJ72" s="126">
        <f t="shared" si="27"/>
        <v>26</v>
      </c>
      <c r="DK72" s="126">
        <f t="shared" si="27"/>
        <v>26</v>
      </c>
      <c r="DL72" s="126">
        <f t="shared" si="27"/>
        <v>26</v>
      </c>
      <c r="DM72" s="126">
        <f t="shared" si="27"/>
        <v>26</v>
      </c>
      <c r="DN72" s="126">
        <f t="shared" si="27"/>
        <v>26</v>
      </c>
      <c r="DO72" s="126">
        <f t="shared" si="27"/>
        <v>26</v>
      </c>
      <c r="DP72" s="126">
        <f t="shared" si="27"/>
        <v>26</v>
      </c>
      <c r="DQ72" s="126">
        <f t="shared" si="27"/>
        <v>26</v>
      </c>
      <c r="DR72" s="126">
        <f t="shared" si="27"/>
        <v>26</v>
      </c>
      <c r="DS72" s="126">
        <f t="shared" si="27"/>
        <v>26</v>
      </c>
      <c r="DT72" s="126">
        <f t="shared" si="27"/>
        <v>26</v>
      </c>
      <c r="DU72" s="127"/>
      <c r="DV72" s="127"/>
      <c r="DW72" s="119">
        <v>5</v>
      </c>
      <c r="DX72" s="119">
        <f>COUNTIFS($E62:$DT62,5,$E68:$DT68,0)</f>
        <v>0</v>
      </c>
      <c r="DY72" s="119">
        <f>COUNTIFS($E62:$DT62,5,$E68:$DT68,1)</f>
        <v>0</v>
      </c>
      <c r="DZ72" s="119">
        <f>COUNTIFS($E62:$DT62,5,$E68:$DT68,2)</f>
        <v>0</v>
      </c>
      <c r="EA72" s="119">
        <f>COUNTIFS($E62:$DT62,5,$E68:$DT68,3)</f>
        <v>0</v>
      </c>
      <c r="EB72" s="119">
        <f>COUNTIFS($E62:$DT62,5,$E68:$DT68,4)</f>
        <v>0</v>
      </c>
      <c r="ED72" s="119">
        <v>5</v>
      </c>
      <c r="EE72" s="119">
        <v>0</v>
      </c>
      <c r="EF72" s="119">
        <f t="shared" si="15"/>
        <v>0</v>
      </c>
    </row>
    <row r="73" spans="1:138" ht="16" customHeight="1">
      <c r="A73" s="120" t="s">
        <v>143</v>
      </c>
      <c r="E73" s="126">
        <f>E72</f>
        <v>26</v>
      </c>
      <c r="F73" s="126">
        <f t="shared" ref="F73:BQ73" si="28">F72</f>
        <v>26</v>
      </c>
      <c r="G73" s="126">
        <f t="shared" si="28"/>
        <v>26</v>
      </c>
      <c r="H73" s="126">
        <f t="shared" si="28"/>
        <v>26</v>
      </c>
      <c r="I73" s="126">
        <f t="shared" si="28"/>
        <v>26</v>
      </c>
      <c r="J73" s="126">
        <f t="shared" si="28"/>
        <v>26</v>
      </c>
      <c r="K73" s="126">
        <f t="shared" si="28"/>
        <v>26</v>
      </c>
      <c r="L73" s="126">
        <f t="shared" si="28"/>
        <v>26</v>
      </c>
      <c r="M73" s="126">
        <f t="shared" si="28"/>
        <v>26</v>
      </c>
      <c r="N73" s="126">
        <f t="shared" si="28"/>
        <v>26</v>
      </c>
      <c r="O73" s="126">
        <f t="shared" si="28"/>
        <v>26</v>
      </c>
      <c r="P73" s="126">
        <f t="shared" si="28"/>
        <v>26</v>
      </c>
      <c r="Q73" s="126">
        <f t="shared" si="28"/>
        <v>26</v>
      </c>
      <c r="R73" s="126">
        <f t="shared" si="28"/>
        <v>26</v>
      </c>
      <c r="S73" s="126">
        <f t="shared" si="28"/>
        <v>26</v>
      </c>
      <c r="T73" s="126">
        <f t="shared" si="28"/>
        <v>26</v>
      </c>
      <c r="U73" s="126">
        <f t="shared" si="28"/>
        <v>26</v>
      </c>
      <c r="V73" s="126">
        <f t="shared" si="28"/>
        <v>26</v>
      </c>
      <c r="W73" s="126">
        <f t="shared" si="28"/>
        <v>26</v>
      </c>
      <c r="X73" s="126">
        <f t="shared" si="28"/>
        <v>26</v>
      </c>
      <c r="Y73" s="126">
        <f t="shared" si="28"/>
        <v>26</v>
      </c>
      <c r="Z73" s="126">
        <f t="shared" si="28"/>
        <v>26</v>
      </c>
      <c r="AA73" s="126">
        <f t="shared" si="28"/>
        <v>26</v>
      </c>
      <c r="AB73" s="126">
        <f t="shared" si="28"/>
        <v>26</v>
      </c>
      <c r="AC73" s="126">
        <f t="shared" si="28"/>
        <v>26</v>
      </c>
      <c r="AD73" s="126">
        <f t="shared" si="28"/>
        <v>26</v>
      </c>
      <c r="AE73" s="126">
        <f t="shared" si="28"/>
        <v>26</v>
      </c>
      <c r="AF73" s="126">
        <f t="shared" si="28"/>
        <v>26</v>
      </c>
      <c r="AG73" s="126">
        <f t="shared" si="28"/>
        <v>26</v>
      </c>
      <c r="AH73" s="126">
        <f t="shared" si="28"/>
        <v>26</v>
      </c>
      <c r="AI73" s="126">
        <f t="shared" si="28"/>
        <v>26</v>
      </c>
      <c r="AJ73" s="126">
        <f t="shared" si="28"/>
        <v>26</v>
      </c>
      <c r="AK73" s="126">
        <f t="shared" si="28"/>
        <v>26</v>
      </c>
      <c r="AL73" s="126">
        <f t="shared" si="28"/>
        <v>26</v>
      </c>
      <c r="AM73" s="126">
        <f t="shared" si="28"/>
        <v>26</v>
      </c>
      <c r="AN73" s="126">
        <f t="shared" si="28"/>
        <v>26</v>
      </c>
      <c r="AO73" s="126">
        <f t="shared" si="28"/>
        <v>26</v>
      </c>
      <c r="AP73" s="126">
        <f t="shared" si="28"/>
        <v>26</v>
      </c>
      <c r="AQ73" s="126">
        <f t="shared" si="28"/>
        <v>26</v>
      </c>
      <c r="AR73" s="126">
        <f t="shared" si="28"/>
        <v>26</v>
      </c>
      <c r="AS73" s="126">
        <f t="shared" si="28"/>
        <v>26</v>
      </c>
      <c r="AT73" s="126">
        <f t="shared" si="28"/>
        <v>26</v>
      </c>
      <c r="AU73" s="126">
        <f t="shared" si="28"/>
        <v>26</v>
      </c>
      <c r="AV73" s="126">
        <f t="shared" si="28"/>
        <v>26</v>
      </c>
      <c r="AW73" s="126">
        <f t="shared" si="28"/>
        <v>26</v>
      </c>
      <c r="AX73" s="126">
        <f t="shared" si="28"/>
        <v>26</v>
      </c>
      <c r="AY73" s="126">
        <f t="shared" si="28"/>
        <v>26</v>
      </c>
      <c r="AZ73" s="126">
        <f t="shared" si="28"/>
        <v>26</v>
      </c>
      <c r="BA73" s="126">
        <f t="shared" si="28"/>
        <v>26</v>
      </c>
      <c r="BB73" s="126">
        <f t="shared" si="28"/>
        <v>26</v>
      </c>
      <c r="BC73" s="126">
        <f t="shared" si="28"/>
        <v>26</v>
      </c>
      <c r="BD73" s="126">
        <f t="shared" si="28"/>
        <v>26</v>
      </c>
      <c r="BE73" s="126">
        <f t="shared" si="28"/>
        <v>26</v>
      </c>
      <c r="BF73" s="126">
        <f t="shared" si="28"/>
        <v>26</v>
      </c>
      <c r="BG73" s="126">
        <f t="shared" si="28"/>
        <v>26</v>
      </c>
      <c r="BH73" s="126">
        <f t="shared" si="28"/>
        <v>26</v>
      </c>
      <c r="BI73" s="126">
        <f t="shared" si="28"/>
        <v>26</v>
      </c>
      <c r="BJ73" s="126">
        <f t="shared" si="28"/>
        <v>26</v>
      </c>
      <c r="BK73" s="126">
        <f t="shared" si="28"/>
        <v>26</v>
      </c>
      <c r="BL73" s="126">
        <f t="shared" si="28"/>
        <v>26</v>
      </c>
      <c r="BM73" s="126">
        <f t="shared" si="28"/>
        <v>26</v>
      </c>
      <c r="BN73" s="126">
        <f t="shared" si="28"/>
        <v>26</v>
      </c>
      <c r="BO73" s="126">
        <f t="shared" si="28"/>
        <v>26</v>
      </c>
      <c r="BP73" s="126">
        <f t="shared" si="28"/>
        <v>26</v>
      </c>
      <c r="BQ73" s="126">
        <f t="shared" si="28"/>
        <v>26</v>
      </c>
      <c r="BR73" s="126">
        <f t="shared" ref="BR73:DT73" si="29">BR72</f>
        <v>26</v>
      </c>
      <c r="BS73" s="126">
        <f t="shared" si="29"/>
        <v>26</v>
      </c>
      <c r="BT73" s="126">
        <f t="shared" si="29"/>
        <v>26</v>
      </c>
      <c r="BU73" s="126">
        <f t="shared" si="29"/>
        <v>26</v>
      </c>
      <c r="BV73" s="126">
        <f t="shared" si="29"/>
        <v>26</v>
      </c>
      <c r="BW73" s="126">
        <f t="shared" si="29"/>
        <v>26</v>
      </c>
      <c r="BX73" s="126">
        <f t="shared" si="29"/>
        <v>26</v>
      </c>
      <c r="BY73" s="126">
        <f t="shared" si="29"/>
        <v>26</v>
      </c>
      <c r="BZ73" s="126">
        <f t="shared" si="29"/>
        <v>26</v>
      </c>
      <c r="CA73" s="126">
        <f t="shared" si="29"/>
        <v>26</v>
      </c>
      <c r="CB73" s="126">
        <f t="shared" si="29"/>
        <v>26</v>
      </c>
      <c r="CC73" s="126">
        <f t="shared" si="29"/>
        <v>26</v>
      </c>
      <c r="CD73" s="126">
        <f t="shared" si="29"/>
        <v>26</v>
      </c>
      <c r="CE73" s="126">
        <f t="shared" si="29"/>
        <v>26</v>
      </c>
      <c r="CF73" s="126">
        <f t="shared" si="29"/>
        <v>26</v>
      </c>
      <c r="CG73" s="126">
        <f t="shared" si="29"/>
        <v>26</v>
      </c>
      <c r="CH73" s="126">
        <f t="shared" si="29"/>
        <v>26</v>
      </c>
      <c r="CI73" s="126">
        <f t="shared" si="29"/>
        <v>26</v>
      </c>
      <c r="CJ73" s="126">
        <f t="shared" si="29"/>
        <v>26</v>
      </c>
      <c r="CK73" s="126">
        <f t="shared" si="29"/>
        <v>26</v>
      </c>
      <c r="CL73" s="126">
        <f t="shared" si="29"/>
        <v>26</v>
      </c>
      <c r="CM73" s="126">
        <f t="shared" si="29"/>
        <v>26</v>
      </c>
      <c r="CN73" s="126">
        <f t="shared" si="29"/>
        <v>26</v>
      </c>
      <c r="CO73" s="126">
        <f t="shared" si="29"/>
        <v>26</v>
      </c>
      <c r="CP73" s="126">
        <f t="shared" si="29"/>
        <v>26</v>
      </c>
      <c r="CQ73" s="126">
        <f t="shared" si="29"/>
        <v>26</v>
      </c>
      <c r="CR73" s="126">
        <f t="shared" si="29"/>
        <v>26</v>
      </c>
      <c r="CS73" s="126">
        <f t="shared" si="29"/>
        <v>26</v>
      </c>
      <c r="CT73" s="126">
        <f t="shared" si="29"/>
        <v>26</v>
      </c>
      <c r="CU73" s="126">
        <f t="shared" si="29"/>
        <v>26</v>
      </c>
      <c r="CV73" s="126">
        <f t="shared" si="29"/>
        <v>26</v>
      </c>
      <c r="CW73" s="126">
        <f t="shared" si="29"/>
        <v>26</v>
      </c>
      <c r="CX73" s="126">
        <f t="shared" si="29"/>
        <v>26</v>
      </c>
      <c r="CY73" s="126">
        <f t="shared" si="29"/>
        <v>26</v>
      </c>
      <c r="CZ73" s="126">
        <f t="shared" si="29"/>
        <v>26</v>
      </c>
      <c r="DA73" s="126">
        <f t="shared" si="29"/>
        <v>26</v>
      </c>
      <c r="DB73" s="126">
        <f t="shared" si="29"/>
        <v>26</v>
      </c>
      <c r="DC73" s="126">
        <f t="shared" si="29"/>
        <v>26</v>
      </c>
      <c r="DD73" s="126">
        <f t="shared" si="29"/>
        <v>26</v>
      </c>
      <c r="DE73" s="126">
        <f t="shared" si="29"/>
        <v>26</v>
      </c>
      <c r="DF73" s="126">
        <f t="shared" si="29"/>
        <v>26</v>
      </c>
      <c r="DG73" s="126">
        <f t="shared" si="29"/>
        <v>26</v>
      </c>
      <c r="DH73" s="126">
        <f t="shared" si="29"/>
        <v>26</v>
      </c>
      <c r="DI73" s="126">
        <f t="shared" si="29"/>
        <v>26</v>
      </c>
      <c r="DJ73" s="126">
        <f t="shared" si="29"/>
        <v>26</v>
      </c>
      <c r="DK73" s="126">
        <f t="shared" si="29"/>
        <v>26</v>
      </c>
      <c r="DL73" s="126">
        <f t="shared" si="29"/>
        <v>26</v>
      </c>
      <c r="DM73" s="126">
        <f t="shared" si="29"/>
        <v>26</v>
      </c>
      <c r="DN73" s="126">
        <f t="shared" si="29"/>
        <v>26</v>
      </c>
      <c r="DO73" s="126">
        <f t="shared" si="29"/>
        <v>26</v>
      </c>
      <c r="DP73" s="126">
        <f t="shared" si="29"/>
        <v>26</v>
      </c>
      <c r="DQ73" s="126">
        <f t="shared" si="29"/>
        <v>26</v>
      </c>
      <c r="DR73" s="126">
        <f t="shared" si="29"/>
        <v>26</v>
      </c>
      <c r="DS73" s="126">
        <f t="shared" si="29"/>
        <v>26</v>
      </c>
      <c r="DT73" s="126">
        <f t="shared" si="29"/>
        <v>26</v>
      </c>
      <c r="DU73" s="127"/>
      <c r="DV73" s="127"/>
      <c r="DW73" s="119">
        <v>6</v>
      </c>
      <c r="DX73" s="119">
        <f>COUNTIFS($E62:$DT62,6,$E68:$DT68,0)</f>
        <v>0</v>
      </c>
      <c r="DY73" s="119">
        <f>COUNTIFS($E62:$DT62,6,$E68:$DT68,1)</f>
        <v>0</v>
      </c>
      <c r="DZ73" s="119">
        <f>COUNTIFS($E62:$DT62,6,$E68:$DT68,2)</f>
        <v>0</v>
      </c>
      <c r="EA73" s="119">
        <f>COUNTIFS($E62:$DT62,6,$E68:$DT68,3)</f>
        <v>0</v>
      </c>
      <c r="EB73" s="119">
        <f>COUNTIFS($E62:$DT62,6,$E68:$DT68,4)</f>
        <v>0</v>
      </c>
      <c r="ED73" s="119">
        <v>6</v>
      </c>
      <c r="EE73" s="119">
        <v>0</v>
      </c>
      <c r="EF73" s="119">
        <f t="shared" si="15"/>
        <v>0</v>
      </c>
    </row>
    <row r="74" spans="1:138" ht="16" customHeight="1">
      <c r="A74" s="120" t="s">
        <v>157</v>
      </c>
      <c r="E74" s="128" t="str">
        <f>IF('Data Entry'!E40="Imm/ UC",1,"")</f>
        <v/>
      </c>
      <c r="F74" s="128" t="str">
        <f>IF('Data Entry'!F40="Imm/ UC",1,"")</f>
        <v/>
      </c>
      <c r="G74" s="128" t="str">
        <f>IF('Data Entry'!G40="Imm/ UC",1,"")</f>
        <v/>
      </c>
      <c r="H74" s="128" t="str">
        <f>IF('Data Entry'!H40="Imm/ UC",1,"")</f>
        <v/>
      </c>
      <c r="I74" s="128" t="str">
        <f>IF('Data Entry'!I40="Imm/ UC",1,"")</f>
        <v/>
      </c>
      <c r="J74" s="128" t="str">
        <f>IF('Data Entry'!J40="Imm/ UC",1,"")</f>
        <v/>
      </c>
      <c r="K74" s="128" t="str">
        <f>IF('Data Entry'!K40="Imm/ UC",1,"")</f>
        <v/>
      </c>
      <c r="L74" s="128" t="str">
        <f>IF('Data Entry'!L40="Imm/ UC",1,"")</f>
        <v/>
      </c>
      <c r="M74" s="128" t="str">
        <f>IF('Data Entry'!M40="Imm/ UC",1,"")</f>
        <v/>
      </c>
      <c r="N74" s="128" t="str">
        <f>IF('Data Entry'!N40="Imm/ UC",1,"")</f>
        <v/>
      </c>
      <c r="O74" s="128" t="str">
        <f>IF('Data Entry'!O40="Imm/ UC",1,"")</f>
        <v/>
      </c>
      <c r="P74" s="128" t="str">
        <f>IF('Data Entry'!P40="Imm/ UC",1,"")</f>
        <v/>
      </c>
      <c r="Q74" s="128" t="str">
        <f>IF('Data Entry'!Q40="Imm/ UC",1,"")</f>
        <v/>
      </c>
      <c r="R74" s="128" t="str">
        <f>IF('Data Entry'!R40="Imm/ UC",1,"")</f>
        <v/>
      </c>
      <c r="S74" s="128" t="str">
        <f>IF('Data Entry'!S40="Imm/ UC",1,"")</f>
        <v/>
      </c>
      <c r="T74" s="128" t="str">
        <f>IF('Data Entry'!T40="Imm/ UC",1,"")</f>
        <v/>
      </c>
      <c r="U74" s="128" t="str">
        <f>IF('Data Entry'!U40="Imm/ UC",1,"")</f>
        <v/>
      </c>
      <c r="V74" s="128" t="str">
        <f>IF('Data Entry'!V40="Imm/ UC",1,"")</f>
        <v/>
      </c>
      <c r="W74" s="128" t="str">
        <f>IF('Data Entry'!W40="Imm/ UC",1,"")</f>
        <v/>
      </c>
      <c r="X74" s="128" t="str">
        <f>IF('Data Entry'!X40="Imm/ UC",1,"")</f>
        <v/>
      </c>
      <c r="Y74" s="128" t="str">
        <f>IF('Data Entry'!Y40="Imm/ UC",1,"")</f>
        <v/>
      </c>
      <c r="Z74" s="128" t="str">
        <f>IF('Data Entry'!Z40="Imm/ UC",1,"")</f>
        <v/>
      </c>
      <c r="AA74" s="128" t="str">
        <f>IF('Data Entry'!AA40="Imm/ UC",1,"")</f>
        <v/>
      </c>
      <c r="AB74" s="128" t="str">
        <f>IF('Data Entry'!AB40="Imm/ UC",1,"")</f>
        <v/>
      </c>
      <c r="AC74" s="128" t="str">
        <f>IF('Data Entry'!AC40="Imm/ UC",1,"")</f>
        <v/>
      </c>
      <c r="AD74" s="128" t="str">
        <f>IF('Data Entry'!AD40="Imm/ UC",1,"")</f>
        <v/>
      </c>
      <c r="AE74" s="128" t="str">
        <f>IF('Data Entry'!AE40="Imm/ UC",1,"")</f>
        <v/>
      </c>
      <c r="AF74" s="128" t="str">
        <f>IF('Data Entry'!AF40="Imm/ UC",1,"")</f>
        <v/>
      </c>
      <c r="AG74" s="128" t="str">
        <f>IF('Data Entry'!AG40="Imm/ UC",1,"")</f>
        <v/>
      </c>
      <c r="AH74" s="128" t="str">
        <f>IF('Data Entry'!AH40="Imm/ UC",1,"")</f>
        <v/>
      </c>
      <c r="AI74" s="128" t="str">
        <f>IF('Data Entry'!AI40="Imm/ UC",1,"")</f>
        <v/>
      </c>
      <c r="AJ74" s="128" t="str">
        <f>IF('Data Entry'!AJ40="Imm/ UC",1,"")</f>
        <v/>
      </c>
      <c r="AK74" s="128" t="str">
        <f>IF('Data Entry'!AK40="Imm/ UC",1,"")</f>
        <v/>
      </c>
      <c r="AL74" s="128" t="str">
        <f>IF('Data Entry'!AL40="Imm/ UC",1,"")</f>
        <v/>
      </c>
      <c r="AM74" s="128" t="str">
        <f>IF('Data Entry'!AM40="Imm/ UC",1,"")</f>
        <v/>
      </c>
      <c r="AN74" s="128" t="str">
        <f>IF('Data Entry'!AN40="Imm/ UC",1,"")</f>
        <v/>
      </c>
      <c r="AO74" s="128" t="str">
        <f>IF('Data Entry'!AO40="Imm/ UC",1,"")</f>
        <v/>
      </c>
      <c r="AP74" s="128" t="str">
        <f>IF('Data Entry'!AP40="Imm/ UC",1,"")</f>
        <v/>
      </c>
      <c r="AQ74" s="128" t="str">
        <f>IF('Data Entry'!AQ40="Imm/ UC",1,"")</f>
        <v/>
      </c>
      <c r="AR74" s="128" t="str">
        <f>IF('Data Entry'!AR40="Imm/ UC",1,"")</f>
        <v/>
      </c>
      <c r="AS74" s="128" t="str">
        <f>IF('Data Entry'!AS40="Imm/ UC",1,"")</f>
        <v/>
      </c>
      <c r="AT74" s="128" t="str">
        <f>IF('Data Entry'!AT40="Imm/ UC",1,"")</f>
        <v/>
      </c>
      <c r="AU74" s="128" t="str">
        <f>IF('Data Entry'!AU40="Imm/ UC",1,"")</f>
        <v/>
      </c>
      <c r="AV74" s="128" t="str">
        <f>IF('Data Entry'!AV40="Imm/ UC",1,"")</f>
        <v/>
      </c>
      <c r="AW74" s="128" t="str">
        <f>IF('Data Entry'!AW40="Imm/ UC",1,"")</f>
        <v/>
      </c>
      <c r="AX74" s="128" t="str">
        <f>IF('Data Entry'!AX40="Imm/ UC",1,"")</f>
        <v/>
      </c>
      <c r="AY74" s="128" t="str">
        <f>IF('Data Entry'!AY40="Imm/ UC",1,"")</f>
        <v/>
      </c>
      <c r="AZ74" s="128" t="str">
        <f>IF('Data Entry'!AZ40="Imm/ UC",1,"")</f>
        <v/>
      </c>
      <c r="BA74" s="128" t="str">
        <f>IF('Data Entry'!BA40="Imm/ UC",1,"")</f>
        <v/>
      </c>
      <c r="BB74" s="128" t="str">
        <f>IF('Data Entry'!BB40="Imm/ UC",1,"")</f>
        <v/>
      </c>
      <c r="BC74" s="128" t="str">
        <f>IF('Data Entry'!BC40="Imm/ UC",1,"")</f>
        <v/>
      </c>
      <c r="BD74" s="128" t="str">
        <f>IF('Data Entry'!BD40="Imm/ UC",1,"")</f>
        <v/>
      </c>
      <c r="BE74" s="128" t="str">
        <f>IF('Data Entry'!BE40="Imm/ UC",1,"")</f>
        <v/>
      </c>
      <c r="BF74" s="128" t="str">
        <f>IF('Data Entry'!BF40="Imm/ UC",1,"")</f>
        <v/>
      </c>
      <c r="BG74" s="128" t="str">
        <f>IF('Data Entry'!BG40="Imm/ UC",1,"")</f>
        <v/>
      </c>
      <c r="BH74" s="128" t="str">
        <f>IF('Data Entry'!BH40="Imm/ UC",1,"")</f>
        <v/>
      </c>
      <c r="BI74" s="128" t="str">
        <f>IF('Data Entry'!BI40="Imm/ UC",1,"")</f>
        <v/>
      </c>
      <c r="BJ74" s="128" t="str">
        <f>IF('Data Entry'!BJ40="Imm/ UC",1,"")</f>
        <v/>
      </c>
      <c r="BK74" s="128" t="str">
        <f>IF('Data Entry'!BK40="Imm/ UC",1,"")</f>
        <v/>
      </c>
      <c r="BL74" s="128" t="str">
        <f>IF('Data Entry'!BL40="Imm/ UC",1,"")</f>
        <v/>
      </c>
      <c r="BM74" s="128" t="str">
        <f>IF('Data Entry'!BM40="Imm/ UC",1,"")</f>
        <v/>
      </c>
      <c r="BN74" s="128" t="str">
        <f>IF('Data Entry'!BN40="Imm/ UC",1,"")</f>
        <v/>
      </c>
      <c r="BO74" s="128" t="str">
        <f>IF('Data Entry'!BO40="Imm/ UC",1,"")</f>
        <v/>
      </c>
      <c r="BP74" s="128" t="str">
        <f>IF('Data Entry'!BP40="Imm/ UC",1,"")</f>
        <v/>
      </c>
      <c r="BQ74" s="128" t="str">
        <f>IF('Data Entry'!BQ40="Imm/ UC",1,"")</f>
        <v/>
      </c>
      <c r="BR74" s="128" t="str">
        <f>IF('Data Entry'!BR40="Imm/ UC",1,"")</f>
        <v/>
      </c>
      <c r="BS74" s="128" t="str">
        <f>IF('Data Entry'!BS40="Imm/ UC",1,"")</f>
        <v/>
      </c>
      <c r="BT74" s="128" t="str">
        <f>IF('Data Entry'!BT40="Imm/ UC",1,"")</f>
        <v/>
      </c>
      <c r="BU74" s="128" t="str">
        <f>IF('Data Entry'!BU40="Imm/ UC",1,"")</f>
        <v/>
      </c>
      <c r="BV74" s="128" t="str">
        <f>IF('Data Entry'!BV40="Imm/ UC",1,"")</f>
        <v/>
      </c>
      <c r="BW74" s="128" t="str">
        <f>IF('Data Entry'!BW40="Imm/ UC",1,"")</f>
        <v/>
      </c>
      <c r="BX74" s="128" t="str">
        <f>IF('Data Entry'!BX40="Imm/ UC",1,"")</f>
        <v/>
      </c>
      <c r="BY74" s="128" t="str">
        <f>IF('Data Entry'!BY40="Imm/ UC",1,"")</f>
        <v/>
      </c>
      <c r="BZ74" s="128" t="str">
        <f>IF('Data Entry'!BZ40="Imm/ UC",1,"")</f>
        <v/>
      </c>
      <c r="CA74" s="128" t="str">
        <f>IF('Data Entry'!CA40="Imm/ UC",1,"")</f>
        <v/>
      </c>
      <c r="CB74" s="128" t="str">
        <f>IF('Data Entry'!CB40="Imm/ UC",1,"")</f>
        <v/>
      </c>
      <c r="CC74" s="128" t="str">
        <f>IF('Data Entry'!CC40="Imm/ UC",1,"")</f>
        <v/>
      </c>
      <c r="CD74" s="128" t="str">
        <f>IF('Data Entry'!CD40="Imm/ UC",1,"")</f>
        <v/>
      </c>
      <c r="CE74" s="128" t="str">
        <f>IF('Data Entry'!CE40="Imm/ UC",1,"")</f>
        <v/>
      </c>
      <c r="CF74" s="128" t="str">
        <f>IF('Data Entry'!CF40="Imm/ UC",1,"")</f>
        <v/>
      </c>
      <c r="CG74" s="128" t="str">
        <f>IF('Data Entry'!CG40="Imm/ UC",1,"")</f>
        <v/>
      </c>
      <c r="CH74" s="128" t="str">
        <f>IF('Data Entry'!CH40="Imm/ UC",1,"")</f>
        <v/>
      </c>
      <c r="CI74" s="128" t="str">
        <f>IF('Data Entry'!CI40="Imm/ UC",1,"")</f>
        <v/>
      </c>
      <c r="CJ74" s="128" t="str">
        <f>IF('Data Entry'!CJ40="Imm/ UC",1,"")</f>
        <v/>
      </c>
      <c r="CK74" s="128" t="str">
        <f>IF('Data Entry'!CK40="Imm/ UC",1,"")</f>
        <v/>
      </c>
      <c r="CL74" s="128" t="str">
        <f>IF('Data Entry'!CL40="Imm/ UC",1,"")</f>
        <v/>
      </c>
      <c r="CM74" s="128" t="str">
        <f>IF('Data Entry'!CM40="Imm/ UC",1,"")</f>
        <v/>
      </c>
      <c r="CN74" s="128" t="str">
        <f>IF('Data Entry'!CN40="Imm/ UC",1,"")</f>
        <v/>
      </c>
      <c r="CO74" s="128" t="str">
        <f>IF('Data Entry'!CO40="Imm/ UC",1,"")</f>
        <v/>
      </c>
      <c r="CP74" s="128" t="str">
        <f>IF('Data Entry'!CP40="Imm/ UC",1,"")</f>
        <v/>
      </c>
      <c r="CQ74" s="128" t="str">
        <f>IF('Data Entry'!CQ40="Imm/ UC",1,"")</f>
        <v/>
      </c>
      <c r="CR74" s="128" t="str">
        <f>IF('Data Entry'!CR40="Imm/ UC",1,"")</f>
        <v/>
      </c>
      <c r="CS74" s="128" t="str">
        <f>IF('Data Entry'!CS40="Imm/ UC",1,"")</f>
        <v/>
      </c>
      <c r="CT74" s="128" t="str">
        <f>IF('Data Entry'!CT40="Imm/ UC",1,"")</f>
        <v/>
      </c>
      <c r="CU74" s="128" t="str">
        <f>IF('Data Entry'!CU40="Imm/ UC",1,"")</f>
        <v/>
      </c>
      <c r="CV74" s="128" t="str">
        <f>IF('Data Entry'!CV40="Imm/ UC",1,"")</f>
        <v/>
      </c>
      <c r="CW74" s="128" t="str">
        <f>IF('Data Entry'!CW40="Imm/ UC",1,"")</f>
        <v/>
      </c>
      <c r="CX74" s="128" t="str">
        <f>IF('Data Entry'!CX40="Imm/ UC",1,"")</f>
        <v/>
      </c>
      <c r="CY74" s="128" t="str">
        <f>IF('Data Entry'!CY40="Imm/ UC",1,"")</f>
        <v/>
      </c>
      <c r="CZ74" s="128" t="str">
        <f>IF('Data Entry'!CZ40="Imm/ UC",1,"")</f>
        <v/>
      </c>
      <c r="DA74" s="128" t="str">
        <f>IF('Data Entry'!DA40="Imm/ UC",1,"")</f>
        <v/>
      </c>
      <c r="DB74" s="128" t="str">
        <f>IF('Data Entry'!DB40="Imm/ UC",1,"")</f>
        <v/>
      </c>
      <c r="DC74" s="128" t="str">
        <f>IF('Data Entry'!DC40="Imm/ UC",1,"")</f>
        <v/>
      </c>
      <c r="DD74" s="128" t="str">
        <f>IF('Data Entry'!DD40="Imm/ UC",1,"")</f>
        <v/>
      </c>
      <c r="DE74" s="128" t="str">
        <f>IF('Data Entry'!DE40="Imm/ UC",1,"")</f>
        <v/>
      </c>
      <c r="DF74" s="128" t="str">
        <f>IF('Data Entry'!DF40="Imm/ UC",1,"")</f>
        <v/>
      </c>
      <c r="DG74" s="128" t="str">
        <f>IF('Data Entry'!DG40="Imm/ UC",1,"")</f>
        <v/>
      </c>
      <c r="DH74" s="128" t="str">
        <f>IF('Data Entry'!DH40="Imm/ UC",1,"")</f>
        <v/>
      </c>
      <c r="DI74" s="128" t="str">
        <f>IF('Data Entry'!DI40="Imm/ UC",1,"")</f>
        <v/>
      </c>
      <c r="DJ74" s="128" t="str">
        <f>IF('Data Entry'!DJ40="Imm/ UC",1,"")</f>
        <v/>
      </c>
      <c r="DK74" s="128" t="str">
        <f>IF('Data Entry'!DK40="Imm/ UC",1,"")</f>
        <v/>
      </c>
      <c r="DL74" s="128" t="str">
        <f>IF('Data Entry'!DL40="Imm/ UC",1,"")</f>
        <v/>
      </c>
      <c r="DM74" s="128" t="str">
        <f>IF('Data Entry'!DM40="Imm/ UC",1,"")</f>
        <v/>
      </c>
      <c r="DN74" s="128" t="str">
        <f>IF('Data Entry'!DN40="Imm/ UC",1,"")</f>
        <v/>
      </c>
      <c r="DO74" s="128" t="str">
        <f>IF('Data Entry'!DO40="Imm/ UC",1,"")</f>
        <v/>
      </c>
      <c r="DP74" s="128" t="str">
        <f>IF('Data Entry'!DP40="Imm/ UC",1,"")</f>
        <v/>
      </c>
      <c r="DQ74" s="128" t="str">
        <f>IF('Data Entry'!DQ40="Imm/ UC",1,"")</f>
        <v/>
      </c>
      <c r="DR74" s="128" t="str">
        <f>IF('Data Entry'!DR40="Imm/ UC",1,"")</f>
        <v/>
      </c>
      <c r="DS74" s="128" t="str">
        <f>IF('Data Entry'!DS40="Imm/ UC",1,"")</f>
        <v/>
      </c>
      <c r="DT74" s="128" t="str">
        <f>IF('Data Entry'!DT40="Imm/ UC",1,"")</f>
        <v/>
      </c>
      <c r="DU74" s="127"/>
      <c r="DV74" s="127"/>
      <c r="DW74" s="119">
        <v>7</v>
      </c>
      <c r="DX74" s="119">
        <f>COUNTIFS($E62:$DT62,7,$E68:$DT68,0)</f>
        <v>0</v>
      </c>
      <c r="DY74" s="119">
        <f>COUNTIFS($E62:$DT62,7,$E68:$DT68,1)</f>
        <v>0</v>
      </c>
      <c r="DZ74" s="119">
        <f>COUNTIFS($E62:$DT62,7,$E68:$DT68,2)</f>
        <v>0</v>
      </c>
      <c r="EA74" s="119">
        <f>COUNTIFS($E62:$DT62,7,$E68:$DT68,3)</f>
        <v>0</v>
      </c>
      <c r="EB74" s="119">
        <f>COUNTIFS($E62:$DT62,7,$E68:$DT68,4)</f>
        <v>0</v>
      </c>
      <c r="ED74" s="119">
        <v>7</v>
      </c>
      <c r="EE74" s="119">
        <v>0</v>
      </c>
      <c r="EF74" s="119">
        <f t="shared" si="15"/>
        <v>0</v>
      </c>
    </row>
    <row r="75" spans="1:138" ht="16" customHeight="1">
      <c r="A75" s="120" t="s">
        <v>158</v>
      </c>
      <c r="E75" s="128" t="str">
        <f>IF('Data Entry'!E40="≥1 week",2,"")</f>
        <v/>
      </c>
      <c r="F75" s="128" t="str">
        <f>IF('Data Entry'!F40="≥1 week",2,"")</f>
        <v/>
      </c>
      <c r="G75" s="128" t="str">
        <f>IF('Data Entry'!G40="≥1 week",2,"")</f>
        <v/>
      </c>
      <c r="H75" s="128" t="str">
        <f>IF('Data Entry'!H40="≥1 week",2,"")</f>
        <v/>
      </c>
      <c r="I75" s="128" t="str">
        <f>IF('Data Entry'!I40="≥1 week",2,"")</f>
        <v/>
      </c>
      <c r="J75" s="128" t="str">
        <f>IF('Data Entry'!J40="≥1 week",2,"")</f>
        <v/>
      </c>
      <c r="K75" s="128" t="str">
        <f>IF('Data Entry'!K40="≥1 week",2,"")</f>
        <v/>
      </c>
      <c r="L75" s="128" t="str">
        <f>IF('Data Entry'!L40="≥1 week",2,"")</f>
        <v/>
      </c>
      <c r="M75" s="128" t="str">
        <f>IF('Data Entry'!M40="≥1 week",2,"")</f>
        <v/>
      </c>
      <c r="N75" s="128" t="str">
        <f>IF('Data Entry'!N40="≥1 week",2,"")</f>
        <v/>
      </c>
      <c r="O75" s="128" t="str">
        <f>IF('Data Entry'!O40="≥1 week",2,"")</f>
        <v/>
      </c>
      <c r="P75" s="128" t="str">
        <f>IF('Data Entry'!P40="≥1 week",2,"")</f>
        <v/>
      </c>
      <c r="Q75" s="128" t="str">
        <f>IF('Data Entry'!Q40="≥1 week",2,"")</f>
        <v/>
      </c>
      <c r="R75" s="128" t="str">
        <f>IF('Data Entry'!R40="≥1 week",2,"")</f>
        <v/>
      </c>
      <c r="S75" s="128" t="str">
        <f>IF('Data Entry'!S40="≥1 week",2,"")</f>
        <v/>
      </c>
      <c r="T75" s="128" t="str">
        <f>IF('Data Entry'!T40="≥1 week",2,"")</f>
        <v/>
      </c>
      <c r="U75" s="128" t="str">
        <f>IF('Data Entry'!U40="≥1 week",2,"")</f>
        <v/>
      </c>
      <c r="V75" s="128" t="str">
        <f>IF('Data Entry'!V40="≥1 week",2,"")</f>
        <v/>
      </c>
      <c r="W75" s="128" t="str">
        <f>IF('Data Entry'!W40="≥1 week",2,"")</f>
        <v/>
      </c>
      <c r="X75" s="128" t="str">
        <f>IF('Data Entry'!X40="≥1 week",2,"")</f>
        <v/>
      </c>
      <c r="Y75" s="128" t="str">
        <f>IF('Data Entry'!Y40="≥1 week",2,"")</f>
        <v/>
      </c>
      <c r="Z75" s="128" t="str">
        <f>IF('Data Entry'!Z40="≥1 week",2,"")</f>
        <v/>
      </c>
      <c r="AA75" s="128" t="str">
        <f>IF('Data Entry'!AA40="≥1 week",2,"")</f>
        <v/>
      </c>
      <c r="AB75" s="128" t="str">
        <f>IF('Data Entry'!AB40="≥1 week",2,"")</f>
        <v/>
      </c>
      <c r="AC75" s="128" t="str">
        <f>IF('Data Entry'!AC40="≥1 week",2,"")</f>
        <v/>
      </c>
      <c r="AD75" s="128" t="str">
        <f>IF('Data Entry'!AD40="≥1 week",2,"")</f>
        <v/>
      </c>
      <c r="AE75" s="128" t="str">
        <f>IF('Data Entry'!AE40="≥1 week",2,"")</f>
        <v/>
      </c>
      <c r="AF75" s="128" t="str">
        <f>IF('Data Entry'!AF40="≥1 week",2,"")</f>
        <v/>
      </c>
      <c r="AG75" s="128" t="str">
        <f>IF('Data Entry'!AG40="≥1 week",2,"")</f>
        <v/>
      </c>
      <c r="AH75" s="128" t="str">
        <f>IF('Data Entry'!AH40="≥1 week",2,"")</f>
        <v/>
      </c>
      <c r="AI75" s="128" t="str">
        <f>IF('Data Entry'!AI40="≥1 week",2,"")</f>
        <v/>
      </c>
      <c r="AJ75" s="128" t="str">
        <f>IF('Data Entry'!AJ40="≥1 week",2,"")</f>
        <v/>
      </c>
      <c r="AK75" s="128" t="str">
        <f>IF('Data Entry'!AK40="≥1 week",2,"")</f>
        <v/>
      </c>
      <c r="AL75" s="128" t="str">
        <f>IF('Data Entry'!AL40="≥1 week",2,"")</f>
        <v/>
      </c>
      <c r="AM75" s="128" t="str">
        <f>IF('Data Entry'!AM40="≥1 week",2,"")</f>
        <v/>
      </c>
      <c r="AN75" s="128" t="str">
        <f>IF('Data Entry'!AN40="≥1 week",2,"")</f>
        <v/>
      </c>
      <c r="AO75" s="128" t="str">
        <f>IF('Data Entry'!AO40="≥1 week",2,"")</f>
        <v/>
      </c>
      <c r="AP75" s="128" t="str">
        <f>IF('Data Entry'!AP40="≥1 week",2,"")</f>
        <v/>
      </c>
      <c r="AQ75" s="128" t="str">
        <f>IF('Data Entry'!AQ40="≥1 week",2,"")</f>
        <v/>
      </c>
      <c r="AR75" s="128" t="str">
        <f>IF('Data Entry'!AR40="≥1 week",2,"")</f>
        <v/>
      </c>
      <c r="AS75" s="128" t="str">
        <f>IF('Data Entry'!AS40="≥1 week",2,"")</f>
        <v/>
      </c>
      <c r="AT75" s="128" t="str">
        <f>IF('Data Entry'!AT40="≥1 week",2,"")</f>
        <v/>
      </c>
      <c r="AU75" s="128" t="str">
        <f>IF('Data Entry'!AU40="≥1 week",2,"")</f>
        <v/>
      </c>
      <c r="AV75" s="128" t="str">
        <f>IF('Data Entry'!AV40="≥1 week",2,"")</f>
        <v/>
      </c>
      <c r="AW75" s="128" t="str">
        <f>IF('Data Entry'!AW40="≥1 week",2,"")</f>
        <v/>
      </c>
      <c r="AX75" s="128" t="str">
        <f>IF('Data Entry'!AX40="≥1 week",2,"")</f>
        <v/>
      </c>
      <c r="AY75" s="128" t="str">
        <f>IF('Data Entry'!AY40="≥1 week",2,"")</f>
        <v/>
      </c>
      <c r="AZ75" s="128" t="str">
        <f>IF('Data Entry'!AZ40="≥1 week",2,"")</f>
        <v/>
      </c>
      <c r="BA75" s="128" t="str">
        <f>IF('Data Entry'!BA40="≥1 week",2,"")</f>
        <v/>
      </c>
      <c r="BB75" s="128" t="str">
        <f>IF('Data Entry'!BB40="≥1 week",2,"")</f>
        <v/>
      </c>
      <c r="BC75" s="128" t="str">
        <f>IF('Data Entry'!BC40="≥1 week",2,"")</f>
        <v/>
      </c>
      <c r="BD75" s="128" t="str">
        <f>IF('Data Entry'!BD40="≥1 week",2,"")</f>
        <v/>
      </c>
      <c r="BE75" s="128" t="str">
        <f>IF('Data Entry'!BE40="≥1 week",2,"")</f>
        <v/>
      </c>
      <c r="BF75" s="128" t="str">
        <f>IF('Data Entry'!BF40="≥1 week",2,"")</f>
        <v/>
      </c>
      <c r="BG75" s="128" t="str">
        <f>IF('Data Entry'!BG40="≥1 week",2,"")</f>
        <v/>
      </c>
      <c r="BH75" s="128" t="str">
        <f>IF('Data Entry'!BH40="≥1 week",2,"")</f>
        <v/>
      </c>
      <c r="BI75" s="128" t="str">
        <f>IF('Data Entry'!BI40="≥1 week",2,"")</f>
        <v/>
      </c>
      <c r="BJ75" s="128" t="str">
        <f>IF('Data Entry'!BJ40="≥1 week",2,"")</f>
        <v/>
      </c>
      <c r="BK75" s="128" t="str">
        <f>IF('Data Entry'!BK40="≥1 week",2,"")</f>
        <v/>
      </c>
      <c r="BL75" s="128" t="str">
        <f>IF('Data Entry'!BL40="≥1 week",2,"")</f>
        <v/>
      </c>
      <c r="BM75" s="128" t="str">
        <f>IF('Data Entry'!BM40="≥1 week",2,"")</f>
        <v/>
      </c>
      <c r="BN75" s="128" t="str">
        <f>IF('Data Entry'!BN40="≥1 week",2,"")</f>
        <v/>
      </c>
      <c r="BO75" s="128" t="str">
        <f>IF('Data Entry'!BO40="≥1 week",2,"")</f>
        <v/>
      </c>
      <c r="BP75" s="128" t="str">
        <f>IF('Data Entry'!BP40="≥1 week",2,"")</f>
        <v/>
      </c>
      <c r="BQ75" s="128" t="str">
        <f>IF('Data Entry'!BQ40="≥1 week",2,"")</f>
        <v/>
      </c>
      <c r="BR75" s="128" t="str">
        <f>IF('Data Entry'!BR40="≥1 week",2,"")</f>
        <v/>
      </c>
      <c r="BS75" s="128" t="str">
        <f>IF('Data Entry'!BS40="≥1 week",2,"")</f>
        <v/>
      </c>
      <c r="BT75" s="128" t="str">
        <f>IF('Data Entry'!BT40="≥1 week",2,"")</f>
        <v/>
      </c>
      <c r="BU75" s="128" t="str">
        <f>IF('Data Entry'!BU40="≥1 week",2,"")</f>
        <v/>
      </c>
      <c r="BV75" s="128" t="str">
        <f>IF('Data Entry'!BV40="≥1 week",2,"")</f>
        <v/>
      </c>
      <c r="BW75" s="128" t="str">
        <f>IF('Data Entry'!BW40="≥1 week",2,"")</f>
        <v/>
      </c>
      <c r="BX75" s="128" t="str">
        <f>IF('Data Entry'!BX40="≥1 week",2,"")</f>
        <v/>
      </c>
      <c r="BY75" s="128" t="str">
        <f>IF('Data Entry'!BY40="≥1 week",2,"")</f>
        <v/>
      </c>
      <c r="BZ75" s="128" t="str">
        <f>IF('Data Entry'!BZ40="≥1 week",2,"")</f>
        <v/>
      </c>
      <c r="CA75" s="128" t="str">
        <f>IF('Data Entry'!CA40="≥1 week",2,"")</f>
        <v/>
      </c>
      <c r="CB75" s="128" t="str">
        <f>IF('Data Entry'!CB40="≥1 week",2,"")</f>
        <v/>
      </c>
      <c r="CC75" s="128" t="str">
        <f>IF('Data Entry'!CC40="≥1 week",2,"")</f>
        <v/>
      </c>
      <c r="CD75" s="128" t="str">
        <f>IF('Data Entry'!CD40="≥1 week",2,"")</f>
        <v/>
      </c>
      <c r="CE75" s="128" t="str">
        <f>IF('Data Entry'!CE40="≥1 week",2,"")</f>
        <v/>
      </c>
      <c r="CF75" s="128" t="str">
        <f>IF('Data Entry'!CF40="≥1 week",2,"")</f>
        <v/>
      </c>
      <c r="CG75" s="128" t="str">
        <f>IF('Data Entry'!CG40="≥1 week",2,"")</f>
        <v/>
      </c>
      <c r="CH75" s="128" t="str">
        <f>IF('Data Entry'!CH40="≥1 week",2,"")</f>
        <v/>
      </c>
      <c r="CI75" s="128" t="str">
        <f>IF('Data Entry'!CI40="≥1 week",2,"")</f>
        <v/>
      </c>
      <c r="CJ75" s="128" t="str">
        <f>IF('Data Entry'!CJ40="≥1 week",2,"")</f>
        <v/>
      </c>
      <c r="CK75" s="128" t="str">
        <f>IF('Data Entry'!CK40="≥1 week",2,"")</f>
        <v/>
      </c>
      <c r="CL75" s="128" t="str">
        <f>IF('Data Entry'!CL40="≥1 week",2,"")</f>
        <v/>
      </c>
      <c r="CM75" s="128" t="str">
        <f>IF('Data Entry'!CM40="≥1 week",2,"")</f>
        <v/>
      </c>
      <c r="CN75" s="128" t="str">
        <f>IF('Data Entry'!CN40="≥1 week",2,"")</f>
        <v/>
      </c>
      <c r="CO75" s="128" t="str">
        <f>IF('Data Entry'!CO40="≥1 week",2,"")</f>
        <v/>
      </c>
      <c r="CP75" s="128" t="str">
        <f>IF('Data Entry'!CP40="≥1 week",2,"")</f>
        <v/>
      </c>
      <c r="CQ75" s="128" t="str">
        <f>IF('Data Entry'!CQ40="≥1 week",2,"")</f>
        <v/>
      </c>
      <c r="CR75" s="128" t="str">
        <f>IF('Data Entry'!CR40="≥1 week",2,"")</f>
        <v/>
      </c>
      <c r="CS75" s="128" t="str">
        <f>IF('Data Entry'!CS40="≥1 week",2,"")</f>
        <v/>
      </c>
      <c r="CT75" s="128" t="str">
        <f>IF('Data Entry'!CT40="≥1 week",2,"")</f>
        <v/>
      </c>
      <c r="CU75" s="128" t="str">
        <f>IF('Data Entry'!CU40="≥1 week",2,"")</f>
        <v/>
      </c>
      <c r="CV75" s="128" t="str">
        <f>IF('Data Entry'!CV40="≥1 week",2,"")</f>
        <v/>
      </c>
      <c r="CW75" s="128" t="str">
        <f>IF('Data Entry'!CW40="≥1 week",2,"")</f>
        <v/>
      </c>
      <c r="CX75" s="128" t="str">
        <f>IF('Data Entry'!CX40="≥1 week",2,"")</f>
        <v/>
      </c>
      <c r="CY75" s="128" t="str">
        <f>IF('Data Entry'!CY40="≥1 week",2,"")</f>
        <v/>
      </c>
      <c r="CZ75" s="128" t="str">
        <f>IF('Data Entry'!CZ40="≥1 week",2,"")</f>
        <v/>
      </c>
      <c r="DA75" s="128" t="str">
        <f>IF('Data Entry'!DA40="≥1 week",2,"")</f>
        <v/>
      </c>
      <c r="DB75" s="128" t="str">
        <f>IF('Data Entry'!DB40="≥1 week",2,"")</f>
        <v/>
      </c>
      <c r="DC75" s="128" t="str">
        <f>IF('Data Entry'!DC40="≥1 week",2,"")</f>
        <v/>
      </c>
      <c r="DD75" s="128" t="str">
        <f>IF('Data Entry'!DD40="≥1 week",2,"")</f>
        <v/>
      </c>
      <c r="DE75" s="128" t="str">
        <f>IF('Data Entry'!DE40="≥1 week",2,"")</f>
        <v/>
      </c>
      <c r="DF75" s="128" t="str">
        <f>IF('Data Entry'!DF40="≥1 week",2,"")</f>
        <v/>
      </c>
      <c r="DG75" s="128" t="str">
        <f>IF('Data Entry'!DG40="≥1 week",2,"")</f>
        <v/>
      </c>
      <c r="DH75" s="128" t="str">
        <f>IF('Data Entry'!DH40="≥1 week",2,"")</f>
        <v/>
      </c>
      <c r="DI75" s="128" t="str">
        <f>IF('Data Entry'!DI40="≥1 week",2,"")</f>
        <v/>
      </c>
      <c r="DJ75" s="128" t="str">
        <f>IF('Data Entry'!DJ40="≥1 week",2,"")</f>
        <v/>
      </c>
      <c r="DK75" s="128" t="str">
        <f>IF('Data Entry'!DK40="≥1 week",2,"")</f>
        <v/>
      </c>
      <c r="DL75" s="128" t="str">
        <f>IF('Data Entry'!DL40="≥1 week",2,"")</f>
        <v/>
      </c>
      <c r="DM75" s="128" t="str">
        <f>IF('Data Entry'!DM40="≥1 week",2,"")</f>
        <v/>
      </c>
      <c r="DN75" s="128" t="str">
        <f>IF('Data Entry'!DN40="≥1 week",2,"")</f>
        <v/>
      </c>
      <c r="DO75" s="128" t="str">
        <f>IF('Data Entry'!DO40="≥1 week",2,"")</f>
        <v/>
      </c>
      <c r="DP75" s="128" t="str">
        <f>IF('Data Entry'!DP40="≥1 week",2,"")</f>
        <v/>
      </c>
      <c r="DQ75" s="128" t="str">
        <f>IF('Data Entry'!DQ40="≥1 week",2,"")</f>
        <v/>
      </c>
      <c r="DR75" s="128" t="str">
        <f>IF('Data Entry'!DR40="≥1 week",2,"")</f>
        <v/>
      </c>
      <c r="DS75" s="128" t="str">
        <f>IF('Data Entry'!DS40="≥1 week",2,"")</f>
        <v/>
      </c>
      <c r="DT75" s="128" t="str">
        <f>IF('Data Entry'!DT40="≥1 week",2,"")</f>
        <v/>
      </c>
      <c r="DU75" s="127"/>
      <c r="DV75" s="127"/>
      <c r="DW75" s="119">
        <v>8</v>
      </c>
      <c r="DX75" s="119">
        <f>COUNTIFS($E62:$DT62,8,$E68:$DT68,0)</f>
        <v>0</v>
      </c>
      <c r="DY75" s="119">
        <f>COUNTIFS($E62:$DT62,8,$E68:$DT68,1)</f>
        <v>0</v>
      </c>
      <c r="DZ75" s="119">
        <f>COUNTIFS($E62:$DT62,8,$E68:$DT68,2)</f>
        <v>0</v>
      </c>
      <c r="EA75" s="119">
        <f>COUNTIFS($E62:$DT62,8,$E68:$DT68,3)</f>
        <v>0</v>
      </c>
      <c r="EB75" s="119">
        <f>COUNTIFS($E62:$DT62,8,$E68:$DT68,4)</f>
        <v>0</v>
      </c>
      <c r="ED75" s="119">
        <v>8</v>
      </c>
      <c r="EE75" s="119">
        <v>0</v>
      </c>
      <c r="EF75" s="119">
        <f t="shared" si="15"/>
        <v>0</v>
      </c>
    </row>
    <row r="76" spans="1:138" ht="16" customHeight="1">
      <c r="A76" s="120" t="s">
        <v>159</v>
      </c>
      <c r="E76" s="128" t="str">
        <f>IF('Data Entry'!E40="≥2 weeks",3,"")</f>
        <v/>
      </c>
      <c r="F76" s="128" t="str">
        <f>IF('Data Entry'!F40="≥2 weeks",3,"")</f>
        <v/>
      </c>
      <c r="G76" s="128" t="str">
        <f>IF('Data Entry'!G40="≥2 weeks",3,"")</f>
        <v/>
      </c>
      <c r="H76" s="128" t="str">
        <f>IF('Data Entry'!H40="≥2 weeks",3,"")</f>
        <v/>
      </c>
      <c r="I76" s="128" t="str">
        <f>IF('Data Entry'!I40="≥2 weeks",3,"")</f>
        <v/>
      </c>
      <c r="J76" s="128" t="str">
        <f>IF('Data Entry'!J40="≥2 weeks",3,"")</f>
        <v/>
      </c>
      <c r="K76" s="128" t="str">
        <f>IF('Data Entry'!K40="≥2 weeks",3,"")</f>
        <v/>
      </c>
      <c r="L76" s="128" t="str">
        <f>IF('Data Entry'!L40="≥2 weeks",3,"")</f>
        <v/>
      </c>
      <c r="M76" s="128" t="str">
        <f>IF('Data Entry'!M40="≥2 weeks",3,"")</f>
        <v/>
      </c>
      <c r="N76" s="128" t="str">
        <f>IF('Data Entry'!N40="≥2 weeks",3,"")</f>
        <v/>
      </c>
      <c r="O76" s="128" t="str">
        <f>IF('Data Entry'!O40="≥2 weeks",3,"")</f>
        <v/>
      </c>
      <c r="P76" s="128" t="str">
        <f>IF('Data Entry'!P40="≥2 weeks",3,"")</f>
        <v/>
      </c>
      <c r="Q76" s="128" t="str">
        <f>IF('Data Entry'!Q40="≥2 weeks",3,"")</f>
        <v/>
      </c>
      <c r="R76" s="128" t="str">
        <f>IF('Data Entry'!R40="≥2 weeks",3,"")</f>
        <v/>
      </c>
      <c r="S76" s="128" t="str">
        <f>IF('Data Entry'!S40="≥2 weeks",3,"")</f>
        <v/>
      </c>
      <c r="T76" s="128" t="str">
        <f>IF('Data Entry'!T40="≥2 weeks",3,"")</f>
        <v/>
      </c>
      <c r="U76" s="128" t="str">
        <f>IF('Data Entry'!U40="≥2 weeks",3,"")</f>
        <v/>
      </c>
      <c r="V76" s="128" t="str">
        <f>IF('Data Entry'!V40="≥2 weeks",3,"")</f>
        <v/>
      </c>
      <c r="W76" s="128" t="str">
        <f>IF('Data Entry'!W40="≥2 weeks",3,"")</f>
        <v/>
      </c>
      <c r="X76" s="128" t="str">
        <f>IF('Data Entry'!X40="≥2 weeks",3,"")</f>
        <v/>
      </c>
      <c r="Y76" s="128" t="str">
        <f>IF('Data Entry'!Y40="≥2 weeks",3,"")</f>
        <v/>
      </c>
      <c r="Z76" s="128" t="str">
        <f>IF('Data Entry'!Z40="≥2 weeks",3,"")</f>
        <v/>
      </c>
      <c r="AA76" s="128" t="str">
        <f>IF('Data Entry'!AA40="≥2 weeks",3,"")</f>
        <v/>
      </c>
      <c r="AB76" s="128" t="str">
        <f>IF('Data Entry'!AB40="≥2 weeks",3,"")</f>
        <v/>
      </c>
      <c r="AC76" s="128" t="str">
        <f>IF('Data Entry'!AC40="≥2 weeks",3,"")</f>
        <v/>
      </c>
      <c r="AD76" s="128" t="str">
        <f>IF('Data Entry'!AD40="≥2 weeks",3,"")</f>
        <v/>
      </c>
      <c r="AE76" s="128" t="str">
        <f>IF('Data Entry'!AE40="≥2 weeks",3,"")</f>
        <v/>
      </c>
      <c r="AF76" s="128" t="str">
        <f>IF('Data Entry'!AF40="≥2 weeks",3,"")</f>
        <v/>
      </c>
      <c r="AG76" s="128" t="str">
        <f>IF('Data Entry'!AG40="≥2 weeks",3,"")</f>
        <v/>
      </c>
      <c r="AH76" s="128" t="str">
        <f>IF('Data Entry'!AH40="≥2 weeks",3,"")</f>
        <v/>
      </c>
      <c r="AI76" s="128" t="str">
        <f>IF('Data Entry'!AI40="≥2 weeks",3,"")</f>
        <v/>
      </c>
      <c r="AJ76" s="128" t="str">
        <f>IF('Data Entry'!AJ40="≥2 weeks",3,"")</f>
        <v/>
      </c>
      <c r="AK76" s="128" t="str">
        <f>IF('Data Entry'!AK40="≥2 weeks",3,"")</f>
        <v/>
      </c>
      <c r="AL76" s="128" t="str">
        <f>IF('Data Entry'!AL40="≥2 weeks",3,"")</f>
        <v/>
      </c>
      <c r="AM76" s="128" t="str">
        <f>IF('Data Entry'!AM40="≥2 weeks",3,"")</f>
        <v/>
      </c>
      <c r="AN76" s="128" t="str">
        <f>IF('Data Entry'!AN40="≥2 weeks",3,"")</f>
        <v/>
      </c>
      <c r="AO76" s="128" t="str">
        <f>IF('Data Entry'!AO40="≥2 weeks",3,"")</f>
        <v/>
      </c>
      <c r="AP76" s="128" t="str">
        <f>IF('Data Entry'!AP40="≥2 weeks",3,"")</f>
        <v/>
      </c>
      <c r="AQ76" s="128" t="str">
        <f>IF('Data Entry'!AQ40="≥2 weeks",3,"")</f>
        <v/>
      </c>
      <c r="AR76" s="128" t="str">
        <f>IF('Data Entry'!AR40="≥2 weeks",3,"")</f>
        <v/>
      </c>
      <c r="AS76" s="128" t="str">
        <f>IF('Data Entry'!AS40="≥2 weeks",3,"")</f>
        <v/>
      </c>
      <c r="AT76" s="128" t="str">
        <f>IF('Data Entry'!AT40="≥2 weeks",3,"")</f>
        <v/>
      </c>
      <c r="AU76" s="128" t="str">
        <f>IF('Data Entry'!AU40="≥2 weeks",3,"")</f>
        <v/>
      </c>
      <c r="AV76" s="128" t="str">
        <f>IF('Data Entry'!AV40="≥2 weeks",3,"")</f>
        <v/>
      </c>
      <c r="AW76" s="128" t="str">
        <f>IF('Data Entry'!AW40="≥2 weeks",3,"")</f>
        <v/>
      </c>
      <c r="AX76" s="128" t="str">
        <f>IF('Data Entry'!AX40="≥2 weeks",3,"")</f>
        <v/>
      </c>
      <c r="AY76" s="128" t="str">
        <f>IF('Data Entry'!AY40="≥2 weeks",3,"")</f>
        <v/>
      </c>
      <c r="AZ76" s="128" t="str">
        <f>IF('Data Entry'!AZ40="≥2 weeks",3,"")</f>
        <v/>
      </c>
      <c r="BA76" s="128" t="str">
        <f>IF('Data Entry'!BA40="≥2 weeks",3,"")</f>
        <v/>
      </c>
      <c r="BB76" s="128" t="str">
        <f>IF('Data Entry'!BB40="≥2 weeks",3,"")</f>
        <v/>
      </c>
      <c r="BC76" s="128" t="str">
        <f>IF('Data Entry'!BC40="≥2 weeks",3,"")</f>
        <v/>
      </c>
      <c r="BD76" s="128" t="str">
        <f>IF('Data Entry'!BD40="≥2 weeks",3,"")</f>
        <v/>
      </c>
      <c r="BE76" s="128" t="str">
        <f>IF('Data Entry'!BE40="≥2 weeks",3,"")</f>
        <v/>
      </c>
      <c r="BF76" s="128" t="str">
        <f>IF('Data Entry'!BF40="≥2 weeks",3,"")</f>
        <v/>
      </c>
      <c r="BG76" s="128" t="str">
        <f>IF('Data Entry'!BG40="≥2 weeks",3,"")</f>
        <v/>
      </c>
      <c r="BH76" s="128" t="str">
        <f>IF('Data Entry'!BH40="≥2 weeks",3,"")</f>
        <v/>
      </c>
      <c r="BI76" s="128" t="str">
        <f>IF('Data Entry'!BI40="≥2 weeks",3,"")</f>
        <v/>
      </c>
      <c r="BJ76" s="128" t="str">
        <f>IF('Data Entry'!BJ40="≥2 weeks",3,"")</f>
        <v/>
      </c>
      <c r="BK76" s="128" t="str">
        <f>IF('Data Entry'!BK40="≥2 weeks",3,"")</f>
        <v/>
      </c>
      <c r="BL76" s="128" t="str">
        <f>IF('Data Entry'!BL40="≥2 weeks",3,"")</f>
        <v/>
      </c>
      <c r="BM76" s="128" t="str">
        <f>IF('Data Entry'!BM40="≥2 weeks",3,"")</f>
        <v/>
      </c>
      <c r="BN76" s="128" t="str">
        <f>IF('Data Entry'!BN40="≥2 weeks",3,"")</f>
        <v/>
      </c>
      <c r="BO76" s="128" t="str">
        <f>IF('Data Entry'!BO40="≥2 weeks",3,"")</f>
        <v/>
      </c>
      <c r="BP76" s="128" t="str">
        <f>IF('Data Entry'!BP40="≥2 weeks",3,"")</f>
        <v/>
      </c>
      <c r="BQ76" s="128" t="str">
        <f>IF('Data Entry'!BQ40="≥2 weeks",3,"")</f>
        <v/>
      </c>
      <c r="BR76" s="128" t="str">
        <f>IF('Data Entry'!BR40="≥2 weeks",3,"")</f>
        <v/>
      </c>
      <c r="BS76" s="128" t="str">
        <f>IF('Data Entry'!BS40="≥2 weeks",3,"")</f>
        <v/>
      </c>
      <c r="BT76" s="128" t="str">
        <f>IF('Data Entry'!BT40="≥2 weeks",3,"")</f>
        <v/>
      </c>
      <c r="BU76" s="128" t="str">
        <f>IF('Data Entry'!BU40="≥2 weeks",3,"")</f>
        <v/>
      </c>
      <c r="BV76" s="128" t="str">
        <f>IF('Data Entry'!BV40="≥2 weeks",3,"")</f>
        <v/>
      </c>
      <c r="BW76" s="128" t="str">
        <f>IF('Data Entry'!BW40="≥2 weeks",3,"")</f>
        <v/>
      </c>
      <c r="BX76" s="128" t="str">
        <f>IF('Data Entry'!BX40="≥2 weeks",3,"")</f>
        <v/>
      </c>
      <c r="BY76" s="128" t="str">
        <f>IF('Data Entry'!BY40="≥2 weeks",3,"")</f>
        <v/>
      </c>
      <c r="BZ76" s="128" t="str">
        <f>IF('Data Entry'!BZ40="≥2 weeks",3,"")</f>
        <v/>
      </c>
      <c r="CA76" s="128" t="str">
        <f>IF('Data Entry'!CA40="≥2 weeks",3,"")</f>
        <v/>
      </c>
      <c r="CB76" s="128" t="str">
        <f>IF('Data Entry'!CB40="≥2 weeks",3,"")</f>
        <v/>
      </c>
      <c r="CC76" s="128" t="str">
        <f>IF('Data Entry'!CC40="≥2 weeks",3,"")</f>
        <v/>
      </c>
      <c r="CD76" s="128" t="str">
        <f>IF('Data Entry'!CD40="≥2 weeks",3,"")</f>
        <v/>
      </c>
      <c r="CE76" s="128" t="str">
        <f>IF('Data Entry'!CE40="≥2 weeks",3,"")</f>
        <v/>
      </c>
      <c r="CF76" s="128" t="str">
        <f>IF('Data Entry'!CF40="≥2 weeks",3,"")</f>
        <v/>
      </c>
      <c r="CG76" s="128" t="str">
        <f>IF('Data Entry'!CG40="≥2 weeks",3,"")</f>
        <v/>
      </c>
      <c r="CH76" s="128" t="str">
        <f>IF('Data Entry'!CH40="≥2 weeks",3,"")</f>
        <v/>
      </c>
      <c r="CI76" s="128" t="str">
        <f>IF('Data Entry'!CI40="≥2 weeks",3,"")</f>
        <v/>
      </c>
      <c r="CJ76" s="128" t="str">
        <f>IF('Data Entry'!CJ40="≥2 weeks",3,"")</f>
        <v/>
      </c>
      <c r="CK76" s="128" t="str">
        <f>IF('Data Entry'!CK40="≥2 weeks",3,"")</f>
        <v/>
      </c>
      <c r="CL76" s="128" t="str">
        <f>IF('Data Entry'!CL40="≥2 weeks",3,"")</f>
        <v/>
      </c>
      <c r="CM76" s="128" t="str">
        <f>IF('Data Entry'!CM40="≥2 weeks",3,"")</f>
        <v/>
      </c>
      <c r="CN76" s="128" t="str">
        <f>IF('Data Entry'!CN40="≥2 weeks",3,"")</f>
        <v/>
      </c>
      <c r="CO76" s="128" t="str">
        <f>IF('Data Entry'!CO40="≥2 weeks",3,"")</f>
        <v/>
      </c>
      <c r="CP76" s="128" t="str">
        <f>IF('Data Entry'!CP40="≥2 weeks",3,"")</f>
        <v/>
      </c>
      <c r="CQ76" s="128" t="str">
        <f>IF('Data Entry'!CQ40="≥2 weeks",3,"")</f>
        <v/>
      </c>
      <c r="CR76" s="128" t="str">
        <f>IF('Data Entry'!CR40="≥2 weeks",3,"")</f>
        <v/>
      </c>
      <c r="CS76" s="128" t="str">
        <f>IF('Data Entry'!CS40="≥2 weeks",3,"")</f>
        <v/>
      </c>
      <c r="CT76" s="128" t="str">
        <f>IF('Data Entry'!CT40="≥2 weeks",3,"")</f>
        <v/>
      </c>
      <c r="CU76" s="128" t="str">
        <f>IF('Data Entry'!CU40="≥2 weeks",3,"")</f>
        <v/>
      </c>
      <c r="CV76" s="128" t="str">
        <f>IF('Data Entry'!CV40="≥2 weeks",3,"")</f>
        <v/>
      </c>
      <c r="CW76" s="128" t="str">
        <f>IF('Data Entry'!CW40="≥2 weeks",3,"")</f>
        <v/>
      </c>
      <c r="CX76" s="128" t="str">
        <f>IF('Data Entry'!CX40="≥2 weeks",3,"")</f>
        <v/>
      </c>
      <c r="CY76" s="128" t="str">
        <f>IF('Data Entry'!CY40="≥2 weeks",3,"")</f>
        <v/>
      </c>
      <c r="CZ76" s="128" t="str">
        <f>IF('Data Entry'!CZ40="≥2 weeks",3,"")</f>
        <v/>
      </c>
      <c r="DA76" s="128" t="str">
        <f>IF('Data Entry'!DA40="≥2 weeks",3,"")</f>
        <v/>
      </c>
      <c r="DB76" s="128" t="str">
        <f>IF('Data Entry'!DB40="≥2 weeks",3,"")</f>
        <v/>
      </c>
      <c r="DC76" s="128" t="str">
        <f>IF('Data Entry'!DC40="≥2 weeks",3,"")</f>
        <v/>
      </c>
      <c r="DD76" s="128" t="str">
        <f>IF('Data Entry'!DD40="≥2 weeks",3,"")</f>
        <v/>
      </c>
      <c r="DE76" s="128" t="str">
        <f>IF('Data Entry'!DE40="≥2 weeks",3,"")</f>
        <v/>
      </c>
      <c r="DF76" s="128" t="str">
        <f>IF('Data Entry'!DF40="≥2 weeks",3,"")</f>
        <v/>
      </c>
      <c r="DG76" s="128" t="str">
        <f>IF('Data Entry'!DG40="≥2 weeks",3,"")</f>
        <v/>
      </c>
      <c r="DH76" s="128" t="str">
        <f>IF('Data Entry'!DH40="≥2 weeks",3,"")</f>
        <v/>
      </c>
      <c r="DI76" s="128" t="str">
        <f>IF('Data Entry'!DI40="≥2 weeks",3,"")</f>
        <v/>
      </c>
      <c r="DJ76" s="128" t="str">
        <f>IF('Data Entry'!DJ40="≥2 weeks",3,"")</f>
        <v/>
      </c>
      <c r="DK76" s="128" t="str">
        <f>IF('Data Entry'!DK40="≥2 weeks",3,"")</f>
        <v/>
      </c>
      <c r="DL76" s="128" t="str">
        <f>IF('Data Entry'!DL40="≥2 weeks",3,"")</f>
        <v/>
      </c>
      <c r="DM76" s="128" t="str">
        <f>IF('Data Entry'!DM40="≥2 weeks",3,"")</f>
        <v/>
      </c>
      <c r="DN76" s="128" t="str">
        <f>IF('Data Entry'!DN40="≥2 weeks",3,"")</f>
        <v/>
      </c>
      <c r="DO76" s="128" t="str">
        <f>IF('Data Entry'!DO40="≥2 weeks",3,"")</f>
        <v/>
      </c>
      <c r="DP76" s="128" t="str">
        <f>IF('Data Entry'!DP40="≥2 weeks",3,"")</f>
        <v/>
      </c>
      <c r="DQ76" s="128" t="str">
        <f>IF('Data Entry'!DQ40="≥2 weeks",3,"")</f>
        <v/>
      </c>
      <c r="DR76" s="128" t="str">
        <f>IF('Data Entry'!DR40="≥2 weeks",3,"")</f>
        <v/>
      </c>
      <c r="DS76" s="128" t="str">
        <f>IF('Data Entry'!DS40="≥2 weeks",3,"")</f>
        <v/>
      </c>
      <c r="DT76" s="128" t="str">
        <f>IF('Data Entry'!DT40="≥2 weeks",3,"")</f>
        <v/>
      </c>
      <c r="DU76" s="127"/>
      <c r="DV76" s="127"/>
      <c r="DW76" s="119">
        <v>9</v>
      </c>
      <c r="DX76" s="119">
        <f>COUNTIFS($E62:$DT62,9,$E68:$DT68,0)</f>
        <v>0</v>
      </c>
      <c r="DY76" s="119">
        <f>COUNTIFS($E62:$DT62,9,$E68:$DT68,1)</f>
        <v>0</v>
      </c>
      <c r="DZ76" s="119">
        <f>COUNTIFS($E62:$DT62,9,$E68:$DT68,2)</f>
        <v>0</v>
      </c>
      <c r="EA76" s="119">
        <f>COUNTIFS($E62:$DT62,9,$E68:$DT68,3)</f>
        <v>0</v>
      </c>
      <c r="EB76" s="119">
        <f>COUNTIFS($E62:$DT62,9,$E68:$DT68,4)</f>
        <v>0</v>
      </c>
      <c r="ED76" s="119">
        <v>9</v>
      </c>
      <c r="EE76" s="119">
        <v>0</v>
      </c>
      <c r="EF76" s="119">
        <f t="shared" si="15"/>
        <v>0</v>
      </c>
    </row>
    <row r="77" spans="1:138" ht="16" customHeight="1">
      <c r="A77" s="120" t="s">
        <v>160</v>
      </c>
      <c r="E77" s="128" t="str">
        <f>IF('Data Entry'!E40="≥3 weeks",4,"")</f>
        <v/>
      </c>
      <c r="F77" s="128" t="str">
        <f>IF('Data Entry'!F40="≥3 weeks",4,"")</f>
        <v/>
      </c>
      <c r="G77" s="128" t="str">
        <f>IF('Data Entry'!G40="≥3 weeks",4,"")</f>
        <v/>
      </c>
      <c r="H77" s="128" t="str">
        <f>IF('Data Entry'!H40="≥3 weeks",4,"")</f>
        <v/>
      </c>
      <c r="I77" s="128" t="str">
        <f>IF('Data Entry'!I40="≥3 weeks",4,"")</f>
        <v/>
      </c>
      <c r="J77" s="128" t="str">
        <f>IF('Data Entry'!J40="≥3 weeks",4,"")</f>
        <v/>
      </c>
      <c r="K77" s="128" t="str">
        <f>IF('Data Entry'!K40="≥3 weeks",4,"")</f>
        <v/>
      </c>
      <c r="L77" s="128" t="str">
        <f>IF('Data Entry'!L40="≥3 weeks",4,"")</f>
        <v/>
      </c>
      <c r="M77" s="128" t="str">
        <f>IF('Data Entry'!M40="≥3 weeks",4,"")</f>
        <v/>
      </c>
      <c r="N77" s="128" t="str">
        <f>IF('Data Entry'!N40="≥3 weeks",4,"")</f>
        <v/>
      </c>
      <c r="O77" s="128" t="str">
        <f>IF('Data Entry'!O40="≥3 weeks",4,"")</f>
        <v/>
      </c>
      <c r="P77" s="128" t="str">
        <f>IF('Data Entry'!P40="≥3 weeks",4,"")</f>
        <v/>
      </c>
      <c r="Q77" s="128" t="str">
        <f>IF('Data Entry'!Q40="≥3 weeks",4,"")</f>
        <v/>
      </c>
      <c r="R77" s="128" t="str">
        <f>IF('Data Entry'!R40="≥3 weeks",4,"")</f>
        <v/>
      </c>
      <c r="S77" s="128" t="str">
        <f>IF('Data Entry'!S40="≥3 weeks",4,"")</f>
        <v/>
      </c>
      <c r="T77" s="128" t="str">
        <f>IF('Data Entry'!T40="≥3 weeks",4,"")</f>
        <v/>
      </c>
      <c r="U77" s="128" t="str">
        <f>IF('Data Entry'!U40="≥3 weeks",4,"")</f>
        <v/>
      </c>
      <c r="V77" s="128" t="str">
        <f>IF('Data Entry'!V40="≥3 weeks",4,"")</f>
        <v/>
      </c>
      <c r="W77" s="128" t="str">
        <f>IF('Data Entry'!W40="≥3 weeks",4,"")</f>
        <v/>
      </c>
      <c r="X77" s="128" t="str">
        <f>IF('Data Entry'!X40="≥3 weeks",4,"")</f>
        <v/>
      </c>
      <c r="Y77" s="128" t="str">
        <f>IF('Data Entry'!Y40="≥3 weeks",4,"")</f>
        <v/>
      </c>
      <c r="Z77" s="128" t="str">
        <f>IF('Data Entry'!Z40="≥3 weeks",4,"")</f>
        <v/>
      </c>
      <c r="AA77" s="128" t="str">
        <f>IF('Data Entry'!AA40="≥3 weeks",4,"")</f>
        <v/>
      </c>
      <c r="AB77" s="128" t="str">
        <f>IF('Data Entry'!AB40="≥3 weeks",4,"")</f>
        <v/>
      </c>
      <c r="AC77" s="128" t="str">
        <f>IF('Data Entry'!AC40="≥3 weeks",4,"")</f>
        <v/>
      </c>
      <c r="AD77" s="128" t="str">
        <f>IF('Data Entry'!AD40="≥3 weeks",4,"")</f>
        <v/>
      </c>
      <c r="AE77" s="128" t="str">
        <f>IF('Data Entry'!AE40="≥3 weeks",4,"")</f>
        <v/>
      </c>
      <c r="AF77" s="128" t="str">
        <f>IF('Data Entry'!AF40="≥3 weeks",4,"")</f>
        <v/>
      </c>
      <c r="AG77" s="128" t="str">
        <f>IF('Data Entry'!AG40="≥3 weeks",4,"")</f>
        <v/>
      </c>
      <c r="AH77" s="128" t="str">
        <f>IF('Data Entry'!AH40="≥3 weeks",4,"")</f>
        <v/>
      </c>
      <c r="AI77" s="128" t="str">
        <f>IF('Data Entry'!AI40="≥3 weeks",4,"")</f>
        <v/>
      </c>
      <c r="AJ77" s="128" t="str">
        <f>IF('Data Entry'!AJ40="≥3 weeks",4,"")</f>
        <v/>
      </c>
      <c r="AK77" s="128" t="str">
        <f>IF('Data Entry'!AK40="≥3 weeks",4,"")</f>
        <v/>
      </c>
      <c r="AL77" s="128" t="str">
        <f>IF('Data Entry'!AL40="≥3 weeks",4,"")</f>
        <v/>
      </c>
      <c r="AM77" s="128" t="str">
        <f>IF('Data Entry'!AM40="≥3 weeks",4,"")</f>
        <v/>
      </c>
      <c r="AN77" s="128" t="str">
        <f>IF('Data Entry'!AN40="≥3 weeks",4,"")</f>
        <v/>
      </c>
      <c r="AO77" s="128" t="str">
        <f>IF('Data Entry'!AO40="≥3 weeks",4,"")</f>
        <v/>
      </c>
      <c r="AP77" s="128" t="str">
        <f>IF('Data Entry'!AP40="≥3 weeks",4,"")</f>
        <v/>
      </c>
      <c r="AQ77" s="128" t="str">
        <f>IF('Data Entry'!AQ40="≥3 weeks",4,"")</f>
        <v/>
      </c>
      <c r="AR77" s="128" t="str">
        <f>IF('Data Entry'!AR40="≥3 weeks",4,"")</f>
        <v/>
      </c>
      <c r="AS77" s="128" t="str">
        <f>IF('Data Entry'!AS40="≥3 weeks",4,"")</f>
        <v/>
      </c>
      <c r="AT77" s="128" t="str">
        <f>IF('Data Entry'!AT40="≥3 weeks",4,"")</f>
        <v/>
      </c>
      <c r="AU77" s="128" t="str">
        <f>IF('Data Entry'!AU40="≥3 weeks",4,"")</f>
        <v/>
      </c>
      <c r="AV77" s="128" t="str">
        <f>IF('Data Entry'!AV40="≥3 weeks",4,"")</f>
        <v/>
      </c>
      <c r="AW77" s="128" t="str">
        <f>IF('Data Entry'!AW40="≥3 weeks",4,"")</f>
        <v/>
      </c>
      <c r="AX77" s="128" t="str">
        <f>IF('Data Entry'!AX40="≥3 weeks",4,"")</f>
        <v/>
      </c>
      <c r="AY77" s="128" t="str">
        <f>IF('Data Entry'!AY40="≥3 weeks",4,"")</f>
        <v/>
      </c>
      <c r="AZ77" s="128" t="str">
        <f>IF('Data Entry'!AZ40="≥3 weeks",4,"")</f>
        <v/>
      </c>
      <c r="BA77" s="128" t="str">
        <f>IF('Data Entry'!BA40="≥3 weeks",4,"")</f>
        <v/>
      </c>
      <c r="BB77" s="128" t="str">
        <f>IF('Data Entry'!BB40="≥3 weeks",4,"")</f>
        <v/>
      </c>
      <c r="BC77" s="128" t="str">
        <f>IF('Data Entry'!BC40="≥3 weeks",4,"")</f>
        <v/>
      </c>
      <c r="BD77" s="128" t="str">
        <f>IF('Data Entry'!BD40="≥3 weeks",4,"")</f>
        <v/>
      </c>
      <c r="BE77" s="128" t="str">
        <f>IF('Data Entry'!BE40="≥3 weeks",4,"")</f>
        <v/>
      </c>
      <c r="BF77" s="128" t="str">
        <f>IF('Data Entry'!BF40="≥3 weeks",4,"")</f>
        <v/>
      </c>
      <c r="BG77" s="128" t="str">
        <f>IF('Data Entry'!BG40="≥3 weeks",4,"")</f>
        <v/>
      </c>
      <c r="BH77" s="128" t="str">
        <f>IF('Data Entry'!BH40="≥3 weeks",4,"")</f>
        <v/>
      </c>
      <c r="BI77" s="128" t="str">
        <f>IF('Data Entry'!BI40="≥3 weeks",4,"")</f>
        <v/>
      </c>
      <c r="BJ77" s="128" t="str">
        <f>IF('Data Entry'!BJ40="≥3 weeks",4,"")</f>
        <v/>
      </c>
      <c r="BK77" s="128" t="str">
        <f>IF('Data Entry'!BK40="≥3 weeks",4,"")</f>
        <v/>
      </c>
      <c r="BL77" s="128" t="str">
        <f>IF('Data Entry'!BL40="≥3 weeks",4,"")</f>
        <v/>
      </c>
      <c r="BM77" s="128" t="str">
        <f>IF('Data Entry'!BM40="≥3 weeks",4,"")</f>
        <v/>
      </c>
      <c r="BN77" s="128" t="str">
        <f>IF('Data Entry'!BN40="≥3 weeks",4,"")</f>
        <v/>
      </c>
      <c r="BO77" s="128" t="str">
        <f>IF('Data Entry'!BO40="≥3 weeks",4,"")</f>
        <v/>
      </c>
      <c r="BP77" s="128" t="str">
        <f>IF('Data Entry'!BP40="≥3 weeks",4,"")</f>
        <v/>
      </c>
      <c r="BQ77" s="128" t="str">
        <f>IF('Data Entry'!BQ40="≥3 weeks",4,"")</f>
        <v/>
      </c>
      <c r="BR77" s="128" t="str">
        <f>IF('Data Entry'!BR40="≥3 weeks",4,"")</f>
        <v/>
      </c>
      <c r="BS77" s="128" t="str">
        <f>IF('Data Entry'!BS40="≥3 weeks",4,"")</f>
        <v/>
      </c>
      <c r="BT77" s="128" t="str">
        <f>IF('Data Entry'!BT40="≥3 weeks",4,"")</f>
        <v/>
      </c>
      <c r="BU77" s="128" t="str">
        <f>IF('Data Entry'!BU40="≥3 weeks",4,"")</f>
        <v/>
      </c>
      <c r="BV77" s="128" t="str">
        <f>IF('Data Entry'!BV40="≥3 weeks",4,"")</f>
        <v/>
      </c>
      <c r="BW77" s="128" t="str">
        <f>IF('Data Entry'!BW40="≥3 weeks",4,"")</f>
        <v/>
      </c>
      <c r="BX77" s="128" t="str">
        <f>IF('Data Entry'!BX40="≥3 weeks",4,"")</f>
        <v/>
      </c>
      <c r="BY77" s="128" t="str">
        <f>IF('Data Entry'!BY40="≥3 weeks",4,"")</f>
        <v/>
      </c>
      <c r="BZ77" s="128" t="str">
        <f>IF('Data Entry'!BZ40="≥3 weeks",4,"")</f>
        <v/>
      </c>
      <c r="CA77" s="128" t="str">
        <f>IF('Data Entry'!CA40="≥3 weeks",4,"")</f>
        <v/>
      </c>
      <c r="CB77" s="128" t="str">
        <f>IF('Data Entry'!CB40="≥3 weeks",4,"")</f>
        <v/>
      </c>
      <c r="CC77" s="128" t="str">
        <f>IF('Data Entry'!CC40="≥3 weeks",4,"")</f>
        <v/>
      </c>
      <c r="CD77" s="128" t="str">
        <f>IF('Data Entry'!CD40="≥3 weeks",4,"")</f>
        <v/>
      </c>
      <c r="CE77" s="128" t="str">
        <f>IF('Data Entry'!CE40="≥3 weeks",4,"")</f>
        <v/>
      </c>
      <c r="CF77" s="128" t="str">
        <f>IF('Data Entry'!CF40="≥3 weeks",4,"")</f>
        <v/>
      </c>
      <c r="CG77" s="128" t="str">
        <f>IF('Data Entry'!CG40="≥3 weeks",4,"")</f>
        <v/>
      </c>
      <c r="CH77" s="128" t="str">
        <f>IF('Data Entry'!CH40="≥3 weeks",4,"")</f>
        <v/>
      </c>
      <c r="CI77" s="128" t="str">
        <f>IF('Data Entry'!CI40="≥3 weeks",4,"")</f>
        <v/>
      </c>
      <c r="CJ77" s="128" t="str">
        <f>IF('Data Entry'!CJ40="≥3 weeks",4,"")</f>
        <v/>
      </c>
      <c r="CK77" s="128" t="str">
        <f>IF('Data Entry'!CK40="≥3 weeks",4,"")</f>
        <v/>
      </c>
      <c r="CL77" s="128" t="str">
        <f>IF('Data Entry'!CL40="≥3 weeks",4,"")</f>
        <v/>
      </c>
      <c r="CM77" s="128" t="str">
        <f>IF('Data Entry'!CM40="≥3 weeks",4,"")</f>
        <v/>
      </c>
      <c r="CN77" s="128" t="str">
        <f>IF('Data Entry'!CN40="≥3 weeks",4,"")</f>
        <v/>
      </c>
      <c r="CO77" s="128" t="str">
        <f>IF('Data Entry'!CO40="≥3 weeks",4,"")</f>
        <v/>
      </c>
      <c r="CP77" s="128" t="str">
        <f>IF('Data Entry'!CP40="≥3 weeks",4,"")</f>
        <v/>
      </c>
      <c r="CQ77" s="128" t="str">
        <f>IF('Data Entry'!CQ40="≥3 weeks",4,"")</f>
        <v/>
      </c>
      <c r="CR77" s="128" t="str">
        <f>IF('Data Entry'!CR40="≥3 weeks",4,"")</f>
        <v/>
      </c>
      <c r="CS77" s="128" t="str">
        <f>IF('Data Entry'!CS40="≥3 weeks",4,"")</f>
        <v/>
      </c>
      <c r="CT77" s="128" t="str">
        <f>IF('Data Entry'!CT40="≥3 weeks",4,"")</f>
        <v/>
      </c>
      <c r="CU77" s="128" t="str">
        <f>IF('Data Entry'!CU40="≥3 weeks",4,"")</f>
        <v/>
      </c>
      <c r="CV77" s="128" t="str">
        <f>IF('Data Entry'!CV40="≥3 weeks",4,"")</f>
        <v/>
      </c>
      <c r="CW77" s="128" t="str">
        <f>IF('Data Entry'!CW40="≥3 weeks",4,"")</f>
        <v/>
      </c>
      <c r="CX77" s="128" t="str">
        <f>IF('Data Entry'!CX40="≥3 weeks",4,"")</f>
        <v/>
      </c>
      <c r="CY77" s="128" t="str">
        <f>IF('Data Entry'!CY40="≥3 weeks",4,"")</f>
        <v/>
      </c>
      <c r="CZ77" s="128" t="str">
        <f>IF('Data Entry'!CZ40="≥3 weeks",4,"")</f>
        <v/>
      </c>
      <c r="DA77" s="128" t="str">
        <f>IF('Data Entry'!DA40="≥3 weeks",4,"")</f>
        <v/>
      </c>
      <c r="DB77" s="128" t="str">
        <f>IF('Data Entry'!DB40="≥3 weeks",4,"")</f>
        <v/>
      </c>
      <c r="DC77" s="128" t="str">
        <f>IF('Data Entry'!DC40="≥3 weeks",4,"")</f>
        <v/>
      </c>
      <c r="DD77" s="128" t="str">
        <f>IF('Data Entry'!DD40="≥3 weeks",4,"")</f>
        <v/>
      </c>
      <c r="DE77" s="128" t="str">
        <f>IF('Data Entry'!DE40="≥3 weeks",4,"")</f>
        <v/>
      </c>
      <c r="DF77" s="128" t="str">
        <f>IF('Data Entry'!DF40="≥3 weeks",4,"")</f>
        <v/>
      </c>
      <c r="DG77" s="128" t="str">
        <f>IF('Data Entry'!DG40="≥3 weeks",4,"")</f>
        <v/>
      </c>
      <c r="DH77" s="128" t="str">
        <f>IF('Data Entry'!DH40="≥3 weeks",4,"")</f>
        <v/>
      </c>
      <c r="DI77" s="128" t="str">
        <f>IF('Data Entry'!DI40="≥3 weeks",4,"")</f>
        <v/>
      </c>
      <c r="DJ77" s="128" t="str">
        <f>IF('Data Entry'!DJ40="≥3 weeks",4,"")</f>
        <v/>
      </c>
      <c r="DK77" s="128" t="str">
        <f>IF('Data Entry'!DK40="≥3 weeks",4,"")</f>
        <v/>
      </c>
      <c r="DL77" s="128" t="str">
        <f>IF('Data Entry'!DL40="≥3 weeks",4,"")</f>
        <v/>
      </c>
      <c r="DM77" s="128" t="str">
        <f>IF('Data Entry'!DM40="≥3 weeks",4,"")</f>
        <v/>
      </c>
      <c r="DN77" s="128" t="str">
        <f>IF('Data Entry'!DN40="≥3 weeks",4,"")</f>
        <v/>
      </c>
      <c r="DO77" s="128" t="str">
        <f>IF('Data Entry'!DO40="≥3 weeks",4,"")</f>
        <v/>
      </c>
      <c r="DP77" s="128" t="str">
        <f>IF('Data Entry'!DP40="≥3 weeks",4,"")</f>
        <v/>
      </c>
      <c r="DQ77" s="128" t="str">
        <f>IF('Data Entry'!DQ40="≥3 weeks",4,"")</f>
        <v/>
      </c>
      <c r="DR77" s="128" t="str">
        <f>IF('Data Entry'!DR40="≥3 weeks",4,"")</f>
        <v/>
      </c>
      <c r="DS77" s="128" t="str">
        <f>IF('Data Entry'!DS40="≥3 weeks",4,"")</f>
        <v/>
      </c>
      <c r="DT77" s="128" t="str">
        <f>IF('Data Entry'!DT40="≥3 weeks",4,"")</f>
        <v/>
      </c>
      <c r="DU77" s="127"/>
      <c r="DV77" s="127"/>
      <c r="DW77" s="119">
        <v>10</v>
      </c>
      <c r="DX77" s="119">
        <f>COUNTIFS($E62:$DT62,10,$E68:$DT68,0)</f>
        <v>0</v>
      </c>
      <c r="DY77" s="119">
        <f>COUNTIFS($E62:$DT62,10,$E68:$DT68,1)</f>
        <v>0</v>
      </c>
      <c r="DZ77" s="119">
        <f>COUNTIFS($E62:$DT62,10,$E68:$DT68,2)</f>
        <v>0</v>
      </c>
      <c r="EA77" s="119">
        <f>COUNTIFS($E62:$DT62,10,$E68:$DT68,3)</f>
        <v>0</v>
      </c>
      <c r="EB77" s="119">
        <f>COUNTIFS($E62:$DT62,10,$E68:$DT68,4)</f>
        <v>0</v>
      </c>
      <c r="ED77" s="119">
        <v>10</v>
      </c>
      <c r="EE77" s="119">
        <v>0</v>
      </c>
      <c r="EF77" s="119">
        <f t="shared" si="15"/>
        <v>0</v>
      </c>
    </row>
    <row r="78" spans="1:138" ht="16" customHeight="1">
      <c r="A78" s="120" t="s">
        <v>161</v>
      </c>
      <c r="E78" s="128" t="str">
        <f>IF('Data Entry'!E40="≥1 month",4,"")</f>
        <v/>
      </c>
      <c r="F78" s="128" t="str">
        <f>IF('Data Entry'!F40="≥1 month",4,"")</f>
        <v/>
      </c>
      <c r="G78" s="128" t="str">
        <f>IF('Data Entry'!G40="≥1 month",4,"")</f>
        <v/>
      </c>
      <c r="H78" s="128" t="str">
        <f>IF('Data Entry'!H40="≥1 month",4,"")</f>
        <v/>
      </c>
      <c r="I78" s="128" t="str">
        <f>IF('Data Entry'!I40="≥1 month",4,"")</f>
        <v/>
      </c>
      <c r="J78" s="128" t="str">
        <f>IF('Data Entry'!J40="≥1 month",4,"")</f>
        <v/>
      </c>
      <c r="K78" s="128" t="str">
        <f>IF('Data Entry'!K40="≥1 month",4,"")</f>
        <v/>
      </c>
      <c r="L78" s="128" t="str">
        <f>IF('Data Entry'!L40="≥1 month",4,"")</f>
        <v/>
      </c>
      <c r="M78" s="128" t="str">
        <f>IF('Data Entry'!M40="≥1 month",4,"")</f>
        <v/>
      </c>
      <c r="N78" s="128" t="str">
        <f>IF('Data Entry'!N40="≥1 month",4,"")</f>
        <v/>
      </c>
      <c r="O78" s="128" t="str">
        <f>IF('Data Entry'!O40="≥1 month",4,"")</f>
        <v/>
      </c>
      <c r="P78" s="128" t="str">
        <f>IF('Data Entry'!P40="≥1 month",4,"")</f>
        <v/>
      </c>
      <c r="Q78" s="128" t="str">
        <f>IF('Data Entry'!Q40="≥1 month",4,"")</f>
        <v/>
      </c>
      <c r="R78" s="128" t="str">
        <f>IF('Data Entry'!R40="≥1 month",4,"")</f>
        <v/>
      </c>
      <c r="S78" s="128" t="str">
        <f>IF('Data Entry'!S40="≥1 month",4,"")</f>
        <v/>
      </c>
      <c r="T78" s="128" t="str">
        <f>IF('Data Entry'!T40="≥1 month",4,"")</f>
        <v/>
      </c>
      <c r="U78" s="128" t="str">
        <f>IF('Data Entry'!U40="≥1 month",4,"")</f>
        <v/>
      </c>
      <c r="V78" s="128" t="str">
        <f>IF('Data Entry'!V40="≥1 month",4,"")</f>
        <v/>
      </c>
      <c r="W78" s="128" t="str">
        <f>IF('Data Entry'!W40="≥1 month",4,"")</f>
        <v/>
      </c>
      <c r="X78" s="128" t="str">
        <f>IF('Data Entry'!X40="≥1 month",4,"")</f>
        <v/>
      </c>
      <c r="Y78" s="128" t="str">
        <f>IF('Data Entry'!Y40="≥1 month",4,"")</f>
        <v/>
      </c>
      <c r="Z78" s="128" t="str">
        <f>IF('Data Entry'!Z40="≥1 month",4,"")</f>
        <v/>
      </c>
      <c r="AA78" s="128" t="str">
        <f>IF('Data Entry'!AA40="≥1 month",4,"")</f>
        <v/>
      </c>
      <c r="AB78" s="128" t="str">
        <f>IF('Data Entry'!AB40="≥1 month",4,"")</f>
        <v/>
      </c>
      <c r="AC78" s="128" t="str">
        <f>IF('Data Entry'!AC40="≥1 month",4,"")</f>
        <v/>
      </c>
      <c r="AD78" s="128" t="str">
        <f>IF('Data Entry'!AD40="≥1 month",4,"")</f>
        <v/>
      </c>
      <c r="AE78" s="128" t="str">
        <f>IF('Data Entry'!AE40="≥1 month",4,"")</f>
        <v/>
      </c>
      <c r="AF78" s="128" t="str">
        <f>IF('Data Entry'!AF40="≥1 month",4,"")</f>
        <v/>
      </c>
      <c r="AG78" s="128" t="str">
        <f>IF('Data Entry'!AG40="≥1 month",4,"")</f>
        <v/>
      </c>
      <c r="AH78" s="128" t="str">
        <f>IF('Data Entry'!AH40="≥1 month",4,"")</f>
        <v/>
      </c>
      <c r="AI78" s="128" t="str">
        <f>IF('Data Entry'!AI40="≥1 month",4,"")</f>
        <v/>
      </c>
      <c r="AJ78" s="128" t="str">
        <f>IF('Data Entry'!AJ40="≥1 month",4,"")</f>
        <v/>
      </c>
      <c r="AK78" s="128" t="str">
        <f>IF('Data Entry'!AK40="≥1 month",4,"")</f>
        <v/>
      </c>
      <c r="AL78" s="128" t="str">
        <f>IF('Data Entry'!AL40="≥1 month",4,"")</f>
        <v/>
      </c>
      <c r="AM78" s="128" t="str">
        <f>IF('Data Entry'!AM40="≥1 month",4,"")</f>
        <v/>
      </c>
      <c r="AN78" s="128" t="str">
        <f>IF('Data Entry'!AN40="≥1 month",4,"")</f>
        <v/>
      </c>
      <c r="AO78" s="128" t="str">
        <f>IF('Data Entry'!AO40="≥1 month",4,"")</f>
        <v/>
      </c>
      <c r="AP78" s="128" t="str">
        <f>IF('Data Entry'!AP40="≥1 month",4,"")</f>
        <v/>
      </c>
      <c r="AQ78" s="128" t="str">
        <f>IF('Data Entry'!AQ40="≥1 month",4,"")</f>
        <v/>
      </c>
      <c r="AR78" s="128" t="str">
        <f>IF('Data Entry'!AR40="≥1 month",4,"")</f>
        <v/>
      </c>
      <c r="AS78" s="128" t="str">
        <f>IF('Data Entry'!AS40="≥1 month",4,"")</f>
        <v/>
      </c>
      <c r="AT78" s="128" t="str">
        <f>IF('Data Entry'!AT40="≥1 month",4,"")</f>
        <v/>
      </c>
      <c r="AU78" s="128" t="str">
        <f>IF('Data Entry'!AU40="≥1 month",4,"")</f>
        <v/>
      </c>
      <c r="AV78" s="128" t="str">
        <f>IF('Data Entry'!AV40="≥1 month",4,"")</f>
        <v/>
      </c>
      <c r="AW78" s="128" t="str">
        <f>IF('Data Entry'!AW40="≥1 month",4,"")</f>
        <v/>
      </c>
      <c r="AX78" s="128" t="str">
        <f>IF('Data Entry'!AX40="≥1 month",4,"")</f>
        <v/>
      </c>
      <c r="AY78" s="128" t="str">
        <f>IF('Data Entry'!AY40="≥1 month",4,"")</f>
        <v/>
      </c>
      <c r="AZ78" s="128" t="str">
        <f>IF('Data Entry'!AZ40="≥1 month",4,"")</f>
        <v/>
      </c>
      <c r="BA78" s="128" t="str">
        <f>IF('Data Entry'!BA40="≥1 month",4,"")</f>
        <v/>
      </c>
      <c r="BB78" s="128" t="str">
        <f>IF('Data Entry'!BB40="≥1 month",4,"")</f>
        <v/>
      </c>
      <c r="BC78" s="128" t="str">
        <f>IF('Data Entry'!BC40="≥1 month",4,"")</f>
        <v/>
      </c>
      <c r="BD78" s="128" t="str">
        <f>IF('Data Entry'!BD40="≥1 month",4,"")</f>
        <v/>
      </c>
      <c r="BE78" s="128" t="str">
        <f>IF('Data Entry'!BE40="≥1 month",4,"")</f>
        <v/>
      </c>
      <c r="BF78" s="128" t="str">
        <f>IF('Data Entry'!BF40="≥1 month",4,"")</f>
        <v/>
      </c>
      <c r="BG78" s="128" t="str">
        <f>IF('Data Entry'!BG40="≥1 month",4,"")</f>
        <v/>
      </c>
      <c r="BH78" s="128" t="str">
        <f>IF('Data Entry'!BH40="≥1 month",4,"")</f>
        <v/>
      </c>
      <c r="BI78" s="128" t="str">
        <f>IF('Data Entry'!BI40="≥1 month",4,"")</f>
        <v/>
      </c>
      <c r="BJ78" s="128" t="str">
        <f>IF('Data Entry'!BJ40="≥1 month",4,"")</f>
        <v/>
      </c>
      <c r="BK78" s="128" t="str">
        <f>IF('Data Entry'!BK40="≥1 month",4,"")</f>
        <v/>
      </c>
      <c r="BL78" s="128" t="str">
        <f>IF('Data Entry'!BL40="≥1 month",4,"")</f>
        <v/>
      </c>
      <c r="BM78" s="128" t="str">
        <f>IF('Data Entry'!BM40="≥1 month",4,"")</f>
        <v/>
      </c>
      <c r="BN78" s="128" t="str">
        <f>IF('Data Entry'!BN40="≥1 month",4,"")</f>
        <v/>
      </c>
      <c r="BO78" s="128" t="str">
        <f>IF('Data Entry'!BO40="≥1 month",4,"")</f>
        <v/>
      </c>
      <c r="BP78" s="128" t="str">
        <f>IF('Data Entry'!BP40="≥1 month",4,"")</f>
        <v/>
      </c>
      <c r="BQ78" s="128" t="str">
        <f>IF('Data Entry'!BQ40="≥1 month",4,"")</f>
        <v/>
      </c>
      <c r="BR78" s="128" t="str">
        <f>IF('Data Entry'!BR40="≥1 month",4,"")</f>
        <v/>
      </c>
      <c r="BS78" s="128" t="str">
        <f>IF('Data Entry'!BS40="≥1 month",4,"")</f>
        <v/>
      </c>
      <c r="BT78" s="128" t="str">
        <f>IF('Data Entry'!BT40="≥1 month",4,"")</f>
        <v/>
      </c>
      <c r="BU78" s="128" t="str">
        <f>IF('Data Entry'!BU40="≥1 month",4,"")</f>
        <v/>
      </c>
      <c r="BV78" s="128" t="str">
        <f>IF('Data Entry'!BV40="≥1 month",4,"")</f>
        <v/>
      </c>
      <c r="BW78" s="128" t="str">
        <f>IF('Data Entry'!BW40="≥1 month",4,"")</f>
        <v/>
      </c>
      <c r="BX78" s="128" t="str">
        <f>IF('Data Entry'!BX40="≥1 month",4,"")</f>
        <v/>
      </c>
      <c r="BY78" s="128" t="str">
        <f>IF('Data Entry'!BY40="≥1 month",4,"")</f>
        <v/>
      </c>
      <c r="BZ78" s="128" t="str">
        <f>IF('Data Entry'!BZ40="≥1 month",4,"")</f>
        <v/>
      </c>
      <c r="CA78" s="128" t="str">
        <f>IF('Data Entry'!CA40="≥1 month",4,"")</f>
        <v/>
      </c>
      <c r="CB78" s="128" t="str">
        <f>IF('Data Entry'!CB40="≥1 month",4,"")</f>
        <v/>
      </c>
      <c r="CC78" s="128" t="str">
        <f>IF('Data Entry'!CC40="≥1 month",4,"")</f>
        <v/>
      </c>
      <c r="CD78" s="128" t="str">
        <f>IF('Data Entry'!CD40="≥1 month",4,"")</f>
        <v/>
      </c>
      <c r="CE78" s="128" t="str">
        <f>IF('Data Entry'!CE40="≥1 month",4,"")</f>
        <v/>
      </c>
      <c r="CF78" s="128" t="str">
        <f>IF('Data Entry'!CF40="≥1 month",4,"")</f>
        <v/>
      </c>
      <c r="CG78" s="128" t="str">
        <f>IF('Data Entry'!CG40="≥1 month",4,"")</f>
        <v/>
      </c>
      <c r="CH78" s="128" t="str">
        <f>IF('Data Entry'!CH40="≥1 month",4,"")</f>
        <v/>
      </c>
      <c r="CI78" s="128" t="str">
        <f>IF('Data Entry'!CI40="≥1 month",4,"")</f>
        <v/>
      </c>
      <c r="CJ78" s="128" t="str">
        <f>IF('Data Entry'!CJ40="≥1 month",4,"")</f>
        <v/>
      </c>
      <c r="CK78" s="128" t="str">
        <f>IF('Data Entry'!CK40="≥1 month",4,"")</f>
        <v/>
      </c>
      <c r="CL78" s="128" t="str">
        <f>IF('Data Entry'!CL40="≥1 month",4,"")</f>
        <v/>
      </c>
      <c r="CM78" s="128" t="str">
        <f>IF('Data Entry'!CM40="≥1 month",4,"")</f>
        <v/>
      </c>
      <c r="CN78" s="128" t="str">
        <f>IF('Data Entry'!CN40="≥1 month",4,"")</f>
        <v/>
      </c>
      <c r="CO78" s="128" t="str">
        <f>IF('Data Entry'!CO40="≥1 month",4,"")</f>
        <v/>
      </c>
      <c r="CP78" s="128" t="str">
        <f>IF('Data Entry'!CP40="≥1 month",4,"")</f>
        <v/>
      </c>
      <c r="CQ78" s="128" t="str">
        <f>IF('Data Entry'!CQ40="≥1 month",4,"")</f>
        <v/>
      </c>
      <c r="CR78" s="128" t="str">
        <f>IF('Data Entry'!CR40="≥1 month",4,"")</f>
        <v/>
      </c>
      <c r="CS78" s="128" t="str">
        <f>IF('Data Entry'!CS40="≥1 month",4,"")</f>
        <v/>
      </c>
      <c r="CT78" s="128" t="str">
        <f>IF('Data Entry'!CT40="≥1 month",4,"")</f>
        <v/>
      </c>
      <c r="CU78" s="128" t="str">
        <f>IF('Data Entry'!CU40="≥1 month",4,"")</f>
        <v/>
      </c>
      <c r="CV78" s="128" t="str">
        <f>IF('Data Entry'!CV40="≥1 month",4,"")</f>
        <v/>
      </c>
      <c r="CW78" s="128" t="str">
        <f>IF('Data Entry'!CW40="≥1 month",4,"")</f>
        <v/>
      </c>
      <c r="CX78" s="128" t="str">
        <f>IF('Data Entry'!CX40="≥1 month",4,"")</f>
        <v/>
      </c>
      <c r="CY78" s="128" t="str">
        <f>IF('Data Entry'!CY40="≥1 month",4,"")</f>
        <v/>
      </c>
      <c r="CZ78" s="128" t="str">
        <f>IF('Data Entry'!CZ40="≥1 month",4,"")</f>
        <v/>
      </c>
      <c r="DA78" s="128" t="str">
        <f>IF('Data Entry'!DA40="≥1 month",4,"")</f>
        <v/>
      </c>
      <c r="DB78" s="128" t="str">
        <f>IF('Data Entry'!DB40="≥1 month",4,"")</f>
        <v/>
      </c>
      <c r="DC78" s="128" t="str">
        <f>IF('Data Entry'!DC40="≥1 month",4,"")</f>
        <v/>
      </c>
      <c r="DD78" s="128" t="str">
        <f>IF('Data Entry'!DD40="≥1 month",4,"")</f>
        <v/>
      </c>
      <c r="DE78" s="128" t="str">
        <f>IF('Data Entry'!DE40="≥1 month",4,"")</f>
        <v/>
      </c>
      <c r="DF78" s="128" t="str">
        <f>IF('Data Entry'!DF40="≥1 month",4,"")</f>
        <v/>
      </c>
      <c r="DG78" s="128" t="str">
        <f>IF('Data Entry'!DG40="≥1 month",4,"")</f>
        <v/>
      </c>
      <c r="DH78" s="128" t="str">
        <f>IF('Data Entry'!DH40="≥1 month",4,"")</f>
        <v/>
      </c>
      <c r="DI78" s="128" t="str">
        <f>IF('Data Entry'!DI40="≥1 month",4,"")</f>
        <v/>
      </c>
      <c r="DJ78" s="128" t="str">
        <f>IF('Data Entry'!DJ40="≥1 month",4,"")</f>
        <v/>
      </c>
      <c r="DK78" s="128" t="str">
        <f>IF('Data Entry'!DK40="≥1 month",4,"")</f>
        <v/>
      </c>
      <c r="DL78" s="128" t="str">
        <f>IF('Data Entry'!DL40="≥1 month",4,"")</f>
        <v/>
      </c>
      <c r="DM78" s="128" t="str">
        <f>IF('Data Entry'!DM40="≥1 month",4,"")</f>
        <v/>
      </c>
      <c r="DN78" s="128" t="str">
        <f>IF('Data Entry'!DN40="≥1 month",4,"")</f>
        <v/>
      </c>
      <c r="DO78" s="128" t="str">
        <f>IF('Data Entry'!DO40="≥1 month",4,"")</f>
        <v/>
      </c>
      <c r="DP78" s="128" t="str">
        <f>IF('Data Entry'!DP40="≥1 month",4,"")</f>
        <v/>
      </c>
      <c r="DQ78" s="128" t="str">
        <f>IF('Data Entry'!DQ40="≥1 month",4,"")</f>
        <v/>
      </c>
      <c r="DR78" s="128" t="str">
        <f>IF('Data Entry'!DR40="≥1 month",4,"")</f>
        <v/>
      </c>
      <c r="DS78" s="128" t="str">
        <f>IF('Data Entry'!DS40="≥1 month",4,"")</f>
        <v/>
      </c>
      <c r="DT78" s="128" t="str">
        <f>IF('Data Entry'!DT40="≥1 month",4,"")</f>
        <v/>
      </c>
      <c r="DW78" s="137">
        <v>11</v>
      </c>
      <c r="DX78" s="119">
        <f>COUNTIFS($E62:$DT62,11,$E68:$DT68,0)</f>
        <v>0</v>
      </c>
      <c r="DY78" s="119">
        <f>COUNTIFS($E62:$DT62,11,$E68:$DT68,1)</f>
        <v>0</v>
      </c>
      <c r="DZ78" s="119">
        <f>COUNTIFS($E62:$DT62,11,$E68:$DT68,2)</f>
        <v>0</v>
      </c>
      <c r="EA78" s="119">
        <f>COUNTIFS($E62:$DT62,11,$E68:$DT68,3)</f>
        <v>0</v>
      </c>
      <c r="EB78" s="119">
        <f>COUNTIFS($E62:$DT62,11,$E68:$DT68,4)</f>
        <v>0</v>
      </c>
      <c r="ED78" s="119">
        <v>11</v>
      </c>
      <c r="EE78" s="119">
        <v>0</v>
      </c>
      <c r="EF78" s="119">
        <f t="shared" si="15"/>
        <v>0</v>
      </c>
    </row>
    <row r="79" spans="1:138" s="130" customFormat="1" ht="16" customHeight="1">
      <c r="A79" s="129" t="s">
        <v>167</v>
      </c>
      <c r="E79" s="131">
        <f>IF((SUM(E74:E78)&gt;0),SUM(E74:E78),99)</f>
        <v>99</v>
      </c>
      <c r="F79" s="131">
        <f>IF((SUM(F74:F78)&gt;0),SUM(F74:F78),99)</f>
        <v>99</v>
      </c>
      <c r="G79" s="131">
        <f t="shared" ref="G79:BR79" si="30">IF((SUM(G74:G78)&gt;0),SUM(G74:G78),99)</f>
        <v>99</v>
      </c>
      <c r="H79" s="131">
        <f t="shared" si="30"/>
        <v>99</v>
      </c>
      <c r="I79" s="131">
        <f t="shared" si="30"/>
        <v>99</v>
      </c>
      <c r="J79" s="131">
        <f t="shared" si="30"/>
        <v>99</v>
      </c>
      <c r="K79" s="131">
        <f t="shared" si="30"/>
        <v>99</v>
      </c>
      <c r="L79" s="131">
        <f t="shared" si="30"/>
        <v>99</v>
      </c>
      <c r="M79" s="131">
        <f t="shared" si="30"/>
        <v>99</v>
      </c>
      <c r="N79" s="131">
        <f t="shared" si="30"/>
        <v>99</v>
      </c>
      <c r="O79" s="131">
        <f t="shared" si="30"/>
        <v>99</v>
      </c>
      <c r="P79" s="131">
        <f t="shared" si="30"/>
        <v>99</v>
      </c>
      <c r="Q79" s="131">
        <f t="shared" si="30"/>
        <v>99</v>
      </c>
      <c r="R79" s="131">
        <f t="shared" si="30"/>
        <v>99</v>
      </c>
      <c r="S79" s="131">
        <f t="shared" si="30"/>
        <v>99</v>
      </c>
      <c r="T79" s="131">
        <f t="shared" si="30"/>
        <v>99</v>
      </c>
      <c r="U79" s="131">
        <f t="shared" si="30"/>
        <v>99</v>
      </c>
      <c r="V79" s="131">
        <f t="shared" si="30"/>
        <v>99</v>
      </c>
      <c r="W79" s="131">
        <f t="shared" si="30"/>
        <v>99</v>
      </c>
      <c r="X79" s="131">
        <f t="shared" si="30"/>
        <v>99</v>
      </c>
      <c r="Y79" s="131">
        <f t="shared" si="30"/>
        <v>99</v>
      </c>
      <c r="Z79" s="131">
        <f t="shared" si="30"/>
        <v>99</v>
      </c>
      <c r="AA79" s="131">
        <f t="shared" si="30"/>
        <v>99</v>
      </c>
      <c r="AB79" s="131">
        <f t="shared" si="30"/>
        <v>99</v>
      </c>
      <c r="AC79" s="131">
        <f t="shared" si="30"/>
        <v>99</v>
      </c>
      <c r="AD79" s="131">
        <f t="shared" si="30"/>
        <v>99</v>
      </c>
      <c r="AE79" s="131">
        <f t="shared" si="30"/>
        <v>99</v>
      </c>
      <c r="AF79" s="131">
        <f t="shared" si="30"/>
        <v>99</v>
      </c>
      <c r="AG79" s="131">
        <f t="shared" si="30"/>
        <v>99</v>
      </c>
      <c r="AH79" s="131">
        <f t="shared" si="30"/>
        <v>99</v>
      </c>
      <c r="AI79" s="131">
        <f t="shared" si="30"/>
        <v>99</v>
      </c>
      <c r="AJ79" s="131">
        <f t="shared" si="30"/>
        <v>99</v>
      </c>
      <c r="AK79" s="131">
        <f t="shared" si="30"/>
        <v>99</v>
      </c>
      <c r="AL79" s="131">
        <f t="shared" si="30"/>
        <v>99</v>
      </c>
      <c r="AM79" s="131">
        <f t="shared" si="30"/>
        <v>99</v>
      </c>
      <c r="AN79" s="131">
        <f t="shared" si="30"/>
        <v>99</v>
      </c>
      <c r="AO79" s="131">
        <f t="shared" si="30"/>
        <v>99</v>
      </c>
      <c r="AP79" s="131">
        <f t="shared" si="30"/>
        <v>99</v>
      </c>
      <c r="AQ79" s="131">
        <f t="shared" si="30"/>
        <v>99</v>
      </c>
      <c r="AR79" s="131">
        <f t="shared" si="30"/>
        <v>99</v>
      </c>
      <c r="AS79" s="131">
        <f t="shared" si="30"/>
        <v>99</v>
      </c>
      <c r="AT79" s="131">
        <f t="shared" si="30"/>
        <v>99</v>
      </c>
      <c r="AU79" s="131">
        <f t="shared" si="30"/>
        <v>99</v>
      </c>
      <c r="AV79" s="131">
        <f t="shared" si="30"/>
        <v>99</v>
      </c>
      <c r="AW79" s="131">
        <f t="shared" si="30"/>
        <v>99</v>
      </c>
      <c r="AX79" s="131">
        <f t="shared" si="30"/>
        <v>99</v>
      </c>
      <c r="AY79" s="131">
        <f t="shared" si="30"/>
        <v>99</v>
      </c>
      <c r="AZ79" s="131">
        <f t="shared" si="30"/>
        <v>99</v>
      </c>
      <c r="BA79" s="131">
        <f t="shared" si="30"/>
        <v>99</v>
      </c>
      <c r="BB79" s="131">
        <f t="shared" si="30"/>
        <v>99</v>
      </c>
      <c r="BC79" s="131">
        <f t="shared" si="30"/>
        <v>99</v>
      </c>
      <c r="BD79" s="131">
        <f t="shared" si="30"/>
        <v>99</v>
      </c>
      <c r="BE79" s="131">
        <f t="shared" si="30"/>
        <v>99</v>
      </c>
      <c r="BF79" s="131">
        <f t="shared" si="30"/>
        <v>99</v>
      </c>
      <c r="BG79" s="131">
        <f t="shared" si="30"/>
        <v>99</v>
      </c>
      <c r="BH79" s="131">
        <f t="shared" si="30"/>
        <v>99</v>
      </c>
      <c r="BI79" s="131">
        <f t="shared" si="30"/>
        <v>99</v>
      </c>
      <c r="BJ79" s="131">
        <f t="shared" si="30"/>
        <v>99</v>
      </c>
      <c r="BK79" s="131">
        <f t="shared" si="30"/>
        <v>99</v>
      </c>
      <c r="BL79" s="131">
        <f t="shared" si="30"/>
        <v>99</v>
      </c>
      <c r="BM79" s="131">
        <f t="shared" si="30"/>
        <v>99</v>
      </c>
      <c r="BN79" s="131">
        <f t="shared" si="30"/>
        <v>99</v>
      </c>
      <c r="BO79" s="131">
        <f t="shared" si="30"/>
        <v>99</v>
      </c>
      <c r="BP79" s="131">
        <f t="shared" si="30"/>
        <v>99</v>
      </c>
      <c r="BQ79" s="131">
        <f t="shared" si="30"/>
        <v>99</v>
      </c>
      <c r="BR79" s="131">
        <f t="shared" si="30"/>
        <v>99</v>
      </c>
      <c r="BS79" s="131">
        <f t="shared" ref="BS79:DT79" si="31">IF((SUM(BS74:BS78)&gt;0),SUM(BS74:BS78),99)</f>
        <v>99</v>
      </c>
      <c r="BT79" s="131">
        <f t="shared" si="31"/>
        <v>99</v>
      </c>
      <c r="BU79" s="131">
        <f t="shared" si="31"/>
        <v>99</v>
      </c>
      <c r="BV79" s="131">
        <f t="shared" si="31"/>
        <v>99</v>
      </c>
      <c r="BW79" s="131">
        <f t="shared" si="31"/>
        <v>99</v>
      </c>
      <c r="BX79" s="131">
        <f t="shared" si="31"/>
        <v>99</v>
      </c>
      <c r="BY79" s="131">
        <f t="shared" si="31"/>
        <v>99</v>
      </c>
      <c r="BZ79" s="131">
        <f t="shared" si="31"/>
        <v>99</v>
      </c>
      <c r="CA79" s="131">
        <f t="shared" si="31"/>
        <v>99</v>
      </c>
      <c r="CB79" s="131">
        <f t="shared" si="31"/>
        <v>99</v>
      </c>
      <c r="CC79" s="131">
        <f t="shared" si="31"/>
        <v>99</v>
      </c>
      <c r="CD79" s="131">
        <f t="shared" si="31"/>
        <v>99</v>
      </c>
      <c r="CE79" s="131">
        <f t="shared" si="31"/>
        <v>99</v>
      </c>
      <c r="CF79" s="131">
        <f t="shared" si="31"/>
        <v>99</v>
      </c>
      <c r="CG79" s="131">
        <f t="shared" si="31"/>
        <v>99</v>
      </c>
      <c r="CH79" s="131">
        <f t="shared" si="31"/>
        <v>99</v>
      </c>
      <c r="CI79" s="131">
        <f t="shared" si="31"/>
        <v>99</v>
      </c>
      <c r="CJ79" s="131">
        <f t="shared" si="31"/>
        <v>99</v>
      </c>
      <c r="CK79" s="131">
        <f t="shared" si="31"/>
        <v>99</v>
      </c>
      <c r="CL79" s="131">
        <f t="shared" si="31"/>
        <v>99</v>
      </c>
      <c r="CM79" s="131">
        <f t="shared" si="31"/>
        <v>99</v>
      </c>
      <c r="CN79" s="131">
        <f t="shared" si="31"/>
        <v>99</v>
      </c>
      <c r="CO79" s="131">
        <f t="shared" si="31"/>
        <v>99</v>
      </c>
      <c r="CP79" s="131">
        <f t="shared" si="31"/>
        <v>99</v>
      </c>
      <c r="CQ79" s="131">
        <f t="shared" si="31"/>
        <v>99</v>
      </c>
      <c r="CR79" s="131">
        <f t="shared" si="31"/>
        <v>99</v>
      </c>
      <c r="CS79" s="131">
        <f t="shared" si="31"/>
        <v>99</v>
      </c>
      <c r="CT79" s="131">
        <f t="shared" si="31"/>
        <v>99</v>
      </c>
      <c r="CU79" s="131">
        <f t="shared" si="31"/>
        <v>99</v>
      </c>
      <c r="CV79" s="131">
        <f t="shared" si="31"/>
        <v>99</v>
      </c>
      <c r="CW79" s="131">
        <f t="shared" si="31"/>
        <v>99</v>
      </c>
      <c r="CX79" s="131">
        <f t="shared" si="31"/>
        <v>99</v>
      </c>
      <c r="CY79" s="131">
        <f t="shared" si="31"/>
        <v>99</v>
      </c>
      <c r="CZ79" s="131">
        <f t="shared" si="31"/>
        <v>99</v>
      </c>
      <c r="DA79" s="131">
        <f t="shared" si="31"/>
        <v>99</v>
      </c>
      <c r="DB79" s="131">
        <f t="shared" si="31"/>
        <v>99</v>
      </c>
      <c r="DC79" s="131">
        <f t="shared" si="31"/>
        <v>99</v>
      </c>
      <c r="DD79" s="131">
        <f t="shared" si="31"/>
        <v>99</v>
      </c>
      <c r="DE79" s="131">
        <f t="shared" si="31"/>
        <v>99</v>
      </c>
      <c r="DF79" s="131">
        <f t="shared" si="31"/>
        <v>99</v>
      </c>
      <c r="DG79" s="131">
        <f t="shared" si="31"/>
        <v>99</v>
      </c>
      <c r="DH79" s="131">
        <f t="shared" si="31"/>
        <v>99</v>
      </c>
      <c r="DI79" s="131">
        <f t="shared" si="31"/>
        <v>99</v>
      </c>
      <c r="DJ79" s="131">
        <f t="shared" si="31"/>
        <v>99</v>
      </c>
      <c r="DK79" s="131">
        <f t="shared" si="31"/>
        <v>99</v>
      </c>
      <c r="DL79" s="131">
        <f t="shared" si="31"/>
        <v>99</v>
      </c>
      <c r="DM79" s="131">
        <f t="shared" si="31"/>
        <v>99</v>
      </c>
      <c r="DN79" s="131">
        <f t="shared" si="31"/>
        <v>99</v>
      </c>
      <c r="DO79" s="131">
        <f t="shared" si="31"/>
        <v>99</v>
      </c>
      <c r="DP79" s="131">
        <f t="shared" si="31"/>
        <v>99</v>
      </c>
      <c r="DQ79" s="131">
        <f t="shared" si="31"/>
        <v>99</v>
      </c>
      <c r="DR79" s="131">
        <f t="shared" si="31"/>
        <v>99</v>
      </c>
      <c r="DS79" s="131">
        <f t="shared" si="31"/>
        <v>99</v>
      </c>
      <c r="DT79" s="131">
        <f t="shared" si="31"/>
        <v>99</v>
      </c>
      <c r="DU79" s="132"/>
      <c r="DV79" s="132"/>
      <c r="DW79" s="119">
        <v>12</v>
      </c>
      <c r="DX79" s="119">
        <f>COUNTIFS($E62:$DT62,12,$E68:$DT68,0)</f>
        <v>0</v>
      </c>
      <c r="DY79" s="119">
        <f>COUNTIFS($E62:$DT62,12,$E68:$DT68,1)</f>
        <v>0</v>
      </c>
      <c r="DZ79" s="119">
        <f>COUNTIFS($E62:$DT62,12,$E68:$DT68,2)</f>
        <v>0</v>
      </c>
      <c r="EA79" s="119">
        <f>COUNTIFS($E62:$DT62,12,$E68:$DT68,3)</f>
        <v>0</v>
      </c>
      <c r="EB79" s="119">
        <f>COUNTIFS($E62:$DT62,12,$E68:$DT68,4)</f>
        <v>0</v>
      </c>
      <c r="EC79" s="119"/>
      <c r="ED79" s="119">
        <v>12</v>
      </c>
      <c r="EE79" s="119">
        <v>0</v>
      </c>
      <c r="EF79" s="119">
        <f t="shared" si="15"/>
        <v>0</v>
      </c>
      <c r="EG79" s="119"/>
      <c r="EH79" s="119"/>
    </row>
    <row r="80" spans="1:138" ht="16" customHeight="1">
      <c r="A80" s="120" t="s">
        <v>169</v>
      </c>
      <c r="E80" s="128" t="str">
        <f>IF('Data Entry'!E61="Countertherapeutic",0,"")</f>
        <v/>
      </c>
      <c r="F80" s="128" t="str">
        <f>IF('Data Entry'!F61="Countertherapeutic",0,"")</f>
        <v/>
      </c>
      <c r="G80" s="128" t="str">
        <f>IF('Data Entry'!G61="Countertherapeutic",0,"")</f>
        <v/>
      </c>
      <c r="H80" s="128" t="str">
        <f>IF('Data Entry'!H61="Countertherapeutic",0,"")</f>
        <v/>
      </c>
      <c r="I80" s="128" t="str">
        <f>IF('Data Entry'!I61="Countertherapeutic",0,"")</f>
        <v/>
      </c>
      <c r="J80" s="128" t="str">
        <f>IF('Data Entry'!J61="Countertherapeutic",0,"")</f>
        <v/>
      </c>
      <c r="K80" s="128" t="str">
        <f>IF('Data Entry'!K61="Countertherapeutic",0,"")</f>
        <v/>
      </c>
      <c r="L80" s="128" t="str">
        <f>IF('Data Entry'!L61="Countertherapeutic",0,"")</f>
        <v/>
      </c>
      <c r="M80" s="128" t="str">
        <f>IF('Data Entry'!M61="Countertherapeutic",0,"")</f>
        <v/>
      </c>
      <c r="N80" s="128" t="str">
        <f>IF('Data Entry'!N61="Countertherapeutic",0,"")</f>
        <v/>
      </c>
      <c r="O80" s="128" t="str">
        <f>IF('Data Entry'!O61="Countertherapeutic",0,"")</f>
        <v/>
      </c>
      <c r="P80" s="128" t="str">
        <f>IF('Data Entry'!P61="Countertherapeutic",0,"")</f>
        <v/>
      </c>
      <c r="Q80" s="128" t="str">
        <f>IF('Data Entry'!Q61="Countertherapeutic",0,"")</f>
        <v/>
      </c>
      <c r="R80" s="128" t="str">
        <f>IF('Data Entry'!R61="Countertherapeutic",0,"")</f>
        <v/>
      </c>
      <c r="S80" s="128" t="str">
        <f>IF('Data Entry'!S61="Countertherapeutic",0,"")</f>
        <v/>
      </c>
      <c r="T80" s="128" t="str">
        <f>IF('Data Entry'!T61="Countertherapeutic",0,"")</f>
        <v/>
      </c>
      <c r="U80" s="128" t="str">
        <f>IF('Data Entry'!U61="Countertherapeutic",0,"")</f>
        <v/>
      </c>
      <c r="V80" s="128" t="str">
        <f>IF('Data Entry'!V61="Countertherapeutic",0,"")</f>
        <v/>
      </c>
      <c r="W80" s="128" t="str">
        <f>IF('Data Entry'!W61="Countertherapeutic",0,"")</f>
        <v/>
      </c>
      <c r="X80" s="128" t="str">
        <f>IF('Data Entry'!X61="Countertherapeutic",0,"")</f>
        <v/>
      </c>
      <c r="Y80" s="128" t="str">
        <f>IF('Data Entry'!Y61="Countertherapeutic",0,"")</f>
        <v/>
      </c>
      <c r="Z80" s="128" t="str">
        <f>IF('Data Entry'!Z61="Countertherapeutic",0,"")</f>
        <v/>
      </c>
      <c r="AA80" s="128" t="str">
        <f>IF('Data Entry'!AA61="Countertherapeutic",0,"")</f>
        <v/>
      </c>
      <c r="AB80" s="128" t="str">
        <f>IF('Data Entry'!AB61="Countertherapeutic",0,"")</f>
        <v/>
      </c>
      <c r="AC80" s="128" t="str">
        <f>IF('Data Entry'!AC61="Countertherapeutic",0,"")</f>
        <v/>
      </c>
      <c r="AD80" s="128" t="str">
        <f>IF('Data Entry'!AD61="Countertherapeutic",0,"")</f>
        <v/>
      </c>
      <c r="AE80" s="128" t="str">
        <f>IF('Data Entry'!AE61="Countertherapeutic",0,"")</f>
        <v/>
      </c>
      <c r="AF80" s="128" t="str">
        <f>IF('Data Entry'!AF61="Countertherapeutic",0,"")</f>
        <v/>
      </c>
      <c r="AG80" s="128" t="str">
        <f>IF('Data Entry'!AG61="Countertherapeutic",0,"")</f>
        <v/>
      </c>
      <c r="AH80" s="128" t="str">
        <f>IF('Data Entry'!AH61="Countertherapeutic",0,"")</f>
        <v/>
      </c>
      <c r="AI80" s="128" t="str">
        <f>IF('Data Entry'!AI61="Countertherapeutic",0,"")</f>
        <v/>
      </c>
      <c r="AJ80" s="128" t="str">
        <f>IF('Data Entry'!AJ61="Countertherapeutic",0,"")</f>
        <v/>
      </c>
      <c r="AK80" s="128" t="str">
        <f>IF('Data Entry'!AK61="Countertherapeutic",0,"")</f>
        <v/>
      </c>
      <c r="AL80" s="128" t="str">
        <f>IF('Data Entry'!AL61="Countertherapeutic",0,"")</f>
        <v/>
      </c>
      <c r="AM80" s="128" t="str">
        <f>IF('Data Entry'!AM61="Countertherapeutic",0,"")</f>
        <v/>
      </c>
      <c r="AN80" s="128" t="str">
        <f>IF('Data Entry'!AN61="Countertherapeutic",0,"")</f>
        <v/>
      </c>
      <c r="AO80" s="128" t="str">
        <f>IF('Data Entry'!AO61="Countertherapeutic",0,"")</f>
        <v/>
      </c>
      <c r="AP80" s="128" t="str">
        <f>IF('Data Entry'!AP61="Countertherapeutic",0,"")</f>
        <v/>
      </c>
      <c r="AQ80" s="128" t="str">
        <f>IF('Data Entry'!AQ61="Countertherapeutic",0,"")</f>
        <v/>
      </c>
      <c r="AR80" s="128" t="str">
        <f>IF('Data Entry'!AR61="Countertherapeutic",0,"")</f>
        <v/>
      </c>
      <c r="AS80" s="128" t="str">
        <f>IF('Data Entry'!AS61="Countertherapeutic",0,"")</f>
        <v/>
      </c>
      <c r="AT80" s="128" t="str">
        <f>IF('Data Entry'!AT61="Countertherapeutic",0,"")</f>
        <v/>
      </c>
      <c r="AU80" s="128" t="str">
        <f>IF('Data Entry'!AU61="Countertherapeutic",0,"")</f>
        <v/>
      </c>
      <c r="AV80" s="128" t="str">
        <f>IF('Data Entry'!AV61="Countertherapeutic",0,"")</f>
        <v/>
      </c>
      <c r="AW80" s="128" t="str">
        <f>IF('Data Entry'!AW61="Countertherapeutic",0,"")</f>
        <v/>
      </c>
      <c r="AX80" s="128" t="str">
        <f>IF('Data Entry'!AX61="Countertherapeutic",0,"")</f>
        <v/>
      </c>
      <c r="AY80" s="128" t="str">
        <f>IF('Data Entry'!AY61="Countertherapeutic",0,"")</f>
        <v/>
      </c>
      <c r="AZ80" s="128" t="str">
        <f>IF('Data Entry'!AZ61="Countertherapeutic",0,"")</f>
        <v/>
      </c>
      <c r="BA80" s="128" t="str">
        <f>IF('Data Entry'!BA61="Countertherapeutic",0,"")</f>
        <v/>
      </c>
      <c r="BB80" s="128" t="str">
        <f>IF('Data Entry'!BB61="Countertherapeutic",0,"")</f>
        <v/>
      </c>
      <c r="BC80" s="128" t="str">
        <f>IF('Data Entry'!BC61="Countertherapeutic",0,"")</f>
        <v/>
      </c>
      <c r="BD80" s="128" t="str">
        <f>IF('Data Entry'!BD61="Countertherapeutic",0,"")</f>
        <v/>
      </c>
      <c r="BE80" s="128" t="str">
        <f>IF('Data Entry'!BE61="Countertherapeutic",0,"")</f>
        <v/>
      </c>
      <c r="BF80" s="128" t="str">
        <f>IF('Data Entry'!BF61="Countertherapeutic",0,"")</f>
        <v/>
      </c>
      <c r="BG80" s="128" t="str">
        <f>IF('Data Entry'!BG61="Countertherapeutic",0,"")</f>
        <v/>
      </c>
      <c r="BH80" s="128" t="str">
        <f>IF('Data Entry'!BH61="Countertherapeutic",0,"")</f>
        <v/>
      </c>
      <c r="BI80" s="128" t="str">
        <f>IF('Data Entry'!BI61="Countertherapeutic",0,"")</f>
        <v/>
      </c>
      <c r="BJ80" s="128" t="str">
        <f>IF('Data Entry'!BJ61="Countertherapeutic",0,"")</f>
        <v/>
      </c>
      <c r="BK80" s="128" t="str">
        <f>IF('Data Entry'!BK61="Countertherapeutic",0,"")</f>
        <v/>
      </c>
      <c r="BL80" s="128" t="str">
        <f>IF('Data Entry'!BL61="Countertherapeutic",0,"")</f>
        <v/>
      </c>
      <c r="BM80" s="128" t="str">
        <f>IF('Data Entry'!BM61="Countertherapeutic",0,"")</f>
        <v/>
      </c>
      <c r="BN80" s="128" t="str">
        <f>IF('Data Entry'!BN61="Countertherapeutic",0,"")</f>
        <v/>
      </c>
      <c r="BO80" s="128" t="str">
        <f>IF('Data Entry'!BO61="Countertherapeutic",0,"")</f>
        <v/>
      </c>
      <c r="BP80" s="128" t="str">
        <f>IF('Data Entry'!BP61="Countertherapeutic",0,"")</f>
        <v/>
      </c>
      <c r="BQ80" s="128" t="str">
        <f>IF('Data Entry'!BQ61="Countertherapeutic",0,"")</f>
        <v/>
      </c>
      <c r="BR80" s="128" t="str">
        <f>IF('Data Entry'!BR61="Countertherapeutic",0,"")</f>
        <v/>
      </c>
      <c r="BS80" s="128" t="str">
        <f>IF('Data Entry'!BS61="Countertherapeutic",0,"")</f>
        <v/>
      </c>
      <c r="BT80" s="128" t="str">
        <f>IF('Data Entry'!BT61="Countertherapeutic",0,"")</f>
        <v/>
      </c>
      <c r="BU80" s="128" t="str">
        <f>IF('Data Entry'!BU61="Countertherapeutic",0,"")</f>
        <v/>
      </c>
      <c r="BV80" s="128" t="str">
        <f>IF('Data Entry'!BV61="Countertherapeutic",0,"")</f>
        <v/>
      </c>
      <c r="BW80" s="128" t="str">
        <f>IF('Data Entry'!BW61="Countertherapeutic",0,"")</f>
        <v/>
      </c>
      <c r="BX80" s="128" t="str">
        <f>IF('Data Entry'!BX61="Countertherapeutic",0,"")</f>
        <v/>
      </c>
      <c r="BY80" s="128" t="str">
        <f>IF('Data Entry'!BY61="Countertherapeutic",0,"")</f>
        <v/>
      </c>
      <c r="BZ80" s="128" t="str">
        <f>IF('Data Entry'!BZ61="Countertherapeutic",0,"")</f>
        <v/>
      </c>
      <c r="CA80" s="128" t="str">
        <f>IF('Data Entry'!CA61="Countertherapeutic",0,"")</f>
        <v/>
      </c>
      <c r="CB80" s="128" t="str">
        <f>IF('Data Entry'!CB61="Countertherapeutic",0,"")</f>
        <v/>
      </c>
      <c r="CC80" s="128" t="str">
        <f>IF('Data Entry'!CC61="Countertherapeutic",0,"")</f>
        <v/>
      </c>
      <c r="CD80" s="128" t="str">
        <f>IF('Data Entry'!CD61="Countertherapeutic",0,"")</f>
        <v/>
      </c>
      <c r="CE80" s="128" t="str">
        <f>IF('Data Entry'!CE61="Countertherapeutic",0,"")</f>
        <v/>
      </c>
      <c r="CF80" s="128" t="str">
        <f>IF('Data Entry'!CF61="Countertherapeutic",0,"")</f>
        <v/>
      </c>
      <c r="CG80" s="128" t="str">
        <f>IF('Data Entry'!CG61="Countertherapeutic",0,"")</f>
        <v/>
      </c>
      <c r="CH80" s="128" t="str">
        <f>IF('Data Entry'!CH61="Countertherapeutic",0,"")</f>
        <v/>
      </c>
      <c r="CI80" s="128" t="str">
        <f>IF('Data Entry'!CI61="Countertherapeutic",0,"")</f>
        <v/>
      </c>
      <c r="CJ80" s="128" t="str">
        <f>IF('Data Entry'!CJ61="Countertherapeutic",0,"")</f>
        <v/>
      </c>
      <c r="CK80" s="128" t="str">
        <f>IF('Data Entry'!CK61="Countertherapeutic",0,"")</f>
        <v/>
      </c>
      <c r="CL80" s="128" t="str">
        <f>IF('Data Entry'!CL61="Countertherapeutic",0,"")</f>
        <v/>
      </c>
      <c r="CM80" s="128" t="str">
        <f>IF('Data Entry'!CM61="Countertherapeutic",0,"")</f>
        <v/>
      </c>
      <c r="CN80" s="128" t="str">
        <f>IF('Data Entry'!CN61="Countertherapeutic",0,"")</f>
        <v/>
      </c>
      <c r="CO80" s="128" t="str">
        <f>IF('Data Entry'!CO61="Countertherapeutic",0,"")</f>
        <v/>
      </c>
      <c r="CP80" s="128" t="str">
        <f>IF('Data Entry'!CP61="Countertherapeutic",0,"")</f>
        <v/>
      </c>
      <c r="CQ80" s="128" t="str">
        <f>IF('Data Entry'!CQ61="Countertherapeutic",0,"")</f>
        <v/>
      </c>
      <c r="CR80" s="128" t="str">
        <f>IF('Data Entry'!CR61="Countertherapeutic",0,"")</f>
        <v/>
      </c>
      <c r="CS80" s="128" t="str">
        <f>IF('Data Entry'!CS61="Countertherapeutic",0,"")</f>
        <v/>
      </c>
      <c r="CT80" s="128" t="str">
        <f>IF('Data Entry'!CT61="Countertherapeutic",0,"")</f>
        <v/>
      </c>
      <c r="CU80" s="128" t="str">
        <f>IF('Data Entry'!CU61="Countertherapeutic",0,"")</f>
        <v/>
      </c>
      <c r="CV80" s="128" t="str">
        <f>IF('Data Entry'!CV61="Countertherapeutic",0,"")</f>
        <v/>
      </c>
      <c r="CW80" s="128" t="str">
        <f>IF('Data Entry'!CW61="Countertherapeutic",0,"")</f>
        <v/>
      </c>
      <c r="CX80" s="128" t="str">
        <f>IF('Data Entry'!CX61="Countertherapeutic",0,"")</f>
        <v/>
      </c>
      <c r="CY80" s="128" t="str">
        <f>IF('Data Entry'!CY61="Countertherapeutic",0,"")</f>
        <v/>
      </c>
      <c r="CZ80" s="128" t="str">
        <f>IF('Data Entry'!CZ61="Countertherapeutic",0,"")</f>
        <v/>
      </c>
      <c r="DA80" s="128" t="str">
        <f>IF('Data Entry'!DA61="Countertherapeutic",0,"")</f>
        <v/>
      </c>
      <c r="DB80" s="128" t="str">
        <f>IF('Data Entry'!DB61="Countertherapeutic",0,"")</f>
        <v/>
      </c>
      <c r="DC80" s="128" t="str">
        <f>IF('Data Entry'!DC61="Countertherapeutic",0,"")</f>
        <v/>
      </c>
      <c r="DD80" s="128" t="str">
        <f>IF('Data Entry'!DD61="Countertherapeutic",0,"")</f>
        <v/>
      </c>
      <c r="DE80" s="128" t="str">
        <f>IF('Data Entry'!DE61="Countertherapeutic",0,"")</f>
        <v/>
      </c>
      <c r="DF80" s="128" t="str">
        <f>IF('Data Entry'!DF61="Countertherapeutic",0,"")</f>
        <v/>
      </c>
      <c r="DG80" s="128" t="str">
        <f>IF('Data Entry'!DG61="Countertherapeutic",0,"")</f>
        <v/>
      </c>
      <c r="DH80" s="128" t="str">
        <f>IF('Data Entry'!DH61="Countertherapeutic",0,"")</f>
        <v/>
      </c>
      <c r="DI80" s="128" t="str">
        <f>IF('Data Entry'!DI61="Countertherapeutic",0,"")</f>
        <v/>
      </c>
      <c r="DJ80" s="128" t="str">
        <f>IF('Data Entry'!DJ61="Countertherapeutic",0,"")</f>
        <v/>
      </c>
      <c r="DK80" s="128" t="str">
        <f>IF('Data Entry'!DK61="Countertherapeutic",0,"")</f>
        <v/>
      </c>
      <c r="DL80" s="128" t="str">
        <f>IF('Data Entry'!DL61="Countertherapeutic",0,"")</f>
        <v/>
      </c>
      <c r="DM80" s="128" t="str">
        <f>IF('Data Entry'!DM61="Countertherapeutic",0,"")</f>
        <v/>
      </c>
      <c r="DN80" s="128" t="str">
        <f>IF('Data Entry'!DN61="Countertherapeutic",0,"")</f>
        <v/>
      </c>
      <c r="DO80" s="128" t="str">
        <f>IF('Data Entry'!DO61="Countertherapeutic",0,"")</f>
        <v/>
      </c>
      <c r="DP80" s="128" t="str">
        <f>IF('Data Entry'!DP61="Countertherapeutic",0,"")</f>
        <v/>
      </c>
      <c r="DQ80" s="128" t="str">
        <f>IF('Data Entry'!DQ61="Countertherapeutic",0,"")</f>
        <v/>
      </c>
      <c r="DR80" s="128" t="str">
        <f>IF('Data Entry'!DR61="Countertherapeutic",0,"")</f>
        <v/>
      </c>
      <c r="DS80" s="128" t="str">
        <f>IF('Data Entry'!DS61="Countertherapeutic",0,"")</f>
        <v/>
      </c>
      <c r="DT80" s="128" t="str">
        <f>IF('Data Entry'!DT61="Countertherapeutic",0,"")</f>
        <v/>
      </c>
      <c r="DU80" s="127"/>
      <c r="DV80" s="127"/>
      <c r="DW80" s="119">
        <v>13</v>
      </c>
      <c r="DX80" s="119">
        <f>COUNTIFS($E62:$DT62,13,$E68:$DT68,0)</f>
        <v>0</v>
      </c>
      <c r="DY80" s="119">
        <f>COUNTIFS($E62:$DT62,13,$E68:$DT68,1)</f>
        <v>0</v>
      </c>
      <c r="DZ80" s="119">
        <f>COUNTIFS($E62:$DT62,13,$E68:$DT68,2)</f>
        <v>0</v>
      </c>
      <c r="EA80" s="119">
        <f>COUNTIFS($E62:$DT62,13,$E68:$DT68,3)</f>
        <v>0</v>
      </c>
      <c r="EB80" s="119">
        <f>COUNTIFS($E62:$DT62,13,$E68:$DT68,4)</f>
        <v>0</v>
      </c>
      <c r="ED80" s="119">
        <v>13</v>
      </c>
      <c r="EE80" s="119">
        <v>0</v>
      </c>
      <c r="EF80" s="119">
        <f t="shared" si="15"/>
        <v>0</v>
      </c>
    </row>
    <row r="81" spans="1:138" ht="16" customHeight="1">
      <c r="A81" s="120" t="s">
        <v>170</v>
      </c>
      <c r="E81" s="128" t="str">
        <f>IF('Data Entry'!E61="Null",1,"")</f>
        <v/>
      </c>
      <c r="F81" s="128" t="str">
        <f>IF('Data Entry'!F61="Null",1,"")</f>
        <v/>
      </c>
      <c r="G81" s="128" t="str">
        <f>IF('Data Entry'!G61="Null",1,"")</f>
        <v/>
      </c>
      <c r="H81" s="128" t="str">
        <f>IF('Data Entry'!H61="Null",1,"")</f>
        <v/>
      </c>
      <c r="I81" s="128" t="str">
        <f>IF('Data Entry'!I61="Null",1,"")</f>
        <v/>
      </c>
      <c r="J81" s="128" t="str">
        <f>IF('Data Entry'!J61="Null",1,"")</f>
        <v/>
      </c>
      <c r="K81" s="128" t="str">
        <f>IF('Data Entry'!K61="Null",1,"")</f>
        <v/>
      </c>
      <c r="L81" s="128" t="str">
        <f>IF('Data Entry'!L61="Null",1,"")</f>
        <v/>
      </c>
      <c r="M81" s="128" t="str">
        <f>IF('Data Entry'!M61="Null",1,"")</f>
        <v/>
      </c>
      <c r="N81" s="128" t="str">
        <f>IF('Data Entry'!N61="Null",1,"")</f>
        <v/>
      </c>
      <c r="O81" s="128" t="str">
        <f>IF('Data Entry'!O61="Null",1,"")</f>
        <v/>
      </c>
      <c r="P81" s="128" t="str">
        <f>IF('Data Entry'!P61="Null",1,"")</f>
        <v/>
      </c>
      <c r="Q81" s="128" t="str">
        <f>IF('Data Entry'!Q61="Null",1,"")</f>
        <v/>
      </c>
      <c r="R81" s="128" t="str">
        <f>IF('Data Entry'!R61="Null",1,"")</f>
        <v/>
      </c>
      <c r="S81" s="128" t="str">
        <f>IF('Data Entry'!S61="Null",1,"")</f>
        <v/>
      </c>
      <c r="T81" s="128" t="str">
        <f>IF('Data Entry'!T61="Null",1,"")</f>
        <v/>
      </c>
      <c r="U81" s="128" t="str">
        <f>IF('Data Entry'!U61="Null",1,"")</f>
        <v/>
      </c>
      <c r="V81" s="128" t="str">
        <f>IF('Data Entry'!V61="Null",1,"")</f>
        <v/>
      </c>
      <c r="W81" s="128" t="str">
        <f>IF('Data Entry'!W61="Null",1,"")</f>
        <v/>
      </c>
      <c r="X81" s="128" t="str">
        <f>IF('Data Entry'!X61="Null",1,"")</f>
        <v/>
      </c>
      <c r="Y81" s="128" t="str">
        <f>IF('Data Entry'!Y61="Null",1,"")</f>
        <v/>
      </c>
      <c r="Z81" s="128" t="str">
        <f>IF('Data Entry'!Z61="Null",1,"")</f>
        <v/>
      </c>
      <c r="AA81" s="128" t="str">
        <f>IF('Data Entry'!AA61="Null",1,"")</f>
        <v/>
      </c>
      <c r="AB81" s="128" t="str">
        <f>IF('Data Entry'!AB61="Null",1,"")</f>
        <v/>
      </c>
      <c r="AC81" s="128" t="str">
        <f>IF('Data Entry'!AC61="Null",1,"")</f>
        <v/>
      </c>
      <c r="AD81" s="128" t="str">
        <f>IF('Data Entry'!AD61="Null",1,"")</f>
        <v/>
      </c>
      <c r="AE81" s="128" t="str">
        <f>IF('Data Entry'!AE61="Null",1,"")</f>
        <v/>
      </c>
      <c r="AF81" s="128" t="str">
        <f>IF('Data Entry'!AF61="Null",1,"")</f>
        <v/>
      </c>
      <c r="AG81" s="128" t="str">
        <f>IF('Data Entry'!AG61="Null",1,"")</f>
        <v/>
      </c>
      <c r="AH81" s="128" t="str">
        <f>IF('Data Entry'!AH61="Null",1,"")</f>
        <v/>
      </c>
      <c r="AI81" s="128" t="str">
        <f>IF('Data Entry'!AI61="Null",1,"")</f>
        <v/>
      </c>
      <c r="AJ81" s="128" t="str">
        <f>IF('Data Entry'!AJ61="Null",1,"")</f>
        <v/>
      </c>
      <c r="AK81" s="128" t="str">
        <f>IF('Data Entry'!AK61="Null",1,"")</f>
        <v/>
      </c>
      <c r="AL81" s="128" t="str">
        <f>IF('Data Entry'!AL61="Null",1,"")</f>
        <v/>
      </c>
      <c r="AM81" s="128" t="str">
        <f>IF('Data Entry'!AM61="Null",1,"")</f>
        <v/>
      </c>
      <c r="AN81" s="128" t="str">
        <f>IF('Data Entry'!AN61="Null",1,"")</f>
        <v/>
      </c>
      <c r="AO81" s="128" t="str">
        <f>IF('Data Entry'!AO61="Null",1,"")</f>
        <v/>
      </c>
      <c r="AP81" s="128" t="str">
        <f>IF('Data Entry'!AP61="Null",1,"")</f>
        <v/>
      </c>
      <c r="AQ81" s="128" t="str">
        <f>IF('Data Entry'!AQ61="Null",1,"")</f>
        <v/>
      </c>
      <c r="AR81" s="128" t="str">
        <f>IF('Data Entry'!AR61="Null",1,"")</f>
        <v/>
      </c>
      <c r="AS81" s="128" t="str">
        <f>IF('Data Entry'!AS61="Null",1,"")</f>
        <v/>
      </c>
      <c r="AT81" s="128" t="str">
        <f>IF('Data Entry'!AT61="Null",1,"")</f>
        <v/>
      </c>
      <c r="AU81" s="128" t="str">
        <f>IF('Data Entry'!AU61="Null",1,"")</f>
        <v/>
      </c>
      <c r="AV81" s="128" t="str">
        <f>IF('Data Entry'!AV61="Null",1,"")</f>
        <v/>
      </c>
      <c r="AW81" s="128" t="str">
        <f>IF('Data Entry'!AW61="Null",1,"")</f>
        <v/>
      </c>
      <c r="AX81" s="128" t="str">
        <f>IF('Data Entry'!AX61="Null",1,"")</f>
        <v/>
      </c>
      <c r="AY81" s="128" t="str">
        <f>IF('Data Entry'!AY61="Null",1,"")</f>
        <v/>
      </c>
      <c r="AZ81" s="128" t="str">
        <f>IF('Data Entry'!AZ61="Null",1,"")</f>
        <v/>
      </c>
      <c r="BA81" s="128" t="str">
        <f>IF('Data Entry'!BA61="Null",1,"")</f>
        <v/>
      </c>
      <c r="BB81" s="128" t="str">
        <f>IF('Data Entry'!BB61="Null",1,"")</f>
        <v/>
      </c>
      <c r="BC81" s="128" t="str">
        <f>IF('Data Entry'!BC61="Null",1,"")</f>
        <v/>
      </c>
      <c r="BD81" s="128" t="str">
        <f>IF('Data Entry'!BD61="Null",1,"")</f>
        <v/>
      </c>
      <c r="BE81" s="128" t="str">
        <f>IF('Data Entry'!BE61="Null",1,"")</f>
        <v/>
      </c>
      <c r="BF81" s="128" t="str">
        <f>IF('Data Entry'!BF61="Null",1,"")</f>
        <v/>
      </c>
      <c r="BG81" s="128" t="str">
        <f>IF('Data Entry'!BG61="Null",1,"")</f>
        <v/>
      </c>
      <c r="BH81" s="128" t="str">
        <f>IF('Data Entry'!BH61="Null",1,"")</f>
        <v/>
      </c>
      <c r="BI81" s="128" t="str">
        <f>IF('Data Entry'!BI61="Null",1,"")</f>
        <v/>
      </c>
      <c r="BJ81" s="128" t="str">
        <f>IF('Data Entry'!BJ61="Null",1,"")</f>
        <v/>
      </c>
      <c r="BK81" s="128" t="str">
        <f>IF('Data Entry'!BK61="Null",1,"")</f>
        <v/>
      </c>
      <c r="BL81" s="128" t="str">
        <f>IF('Data Entry'!BL61="Null",1,"")</f>
        <v/>
      </c>
      <c r="BM81" s="128" t="str">
        <f>IF('Data Entry'!BM61="Null",1,"")</f>
        <v/>
      </c>
      <c r="BN81" s="128" t="str">
        <f>IF('Data Entry'!BN61="Null",1,"")</f>
        <v/>
      </c>
      <c r="BO81" s="128" t="str">
        <f>IF('Data Entry'!BO61="Null",1,"")</f>
        <v/>
      </c>
      <c r="BP81" s="128" t="str">
        <f>IF('Data Entry'!BP61="Null",1,"")</f>
        <v/>
      </c>
      <c r="BQ81" s="128" t="str">
        <f>IF('Data Entry'!BQ61="Null",1,"")</f>
        <v/>
      </c>
      <c r="BR81" s="128" t="str">
        <f>IF('Data Entry'!BR61="Null",1,"")</f>
        <v/>
      </c>
      <c r="BS81" s="128" t="str">
        <f>IF('Data Entry'!BS61="Null",1,"")</f>
        <v/>
      </c>
      <c r="BT81" s="128" t="str">
        <f>IF('Data Entry'!BT61="Null",1,"")</f>
        <v/>
      </c>
      <c r="BU81" s="128" t="str">
        <f>IF('Data Entry'!BU61="Null",1,"")</f>
        <v/>
      </c>
      <c r="BV81" s="128" t="str">
        <f>IF('Data Entry'!BV61="Null",1,"")</f>
        <v/>
      </c>
      <c r="BW81" s="128" t="str">
        <f>IF('Data Entry'!BW61="Null",1,"")</f>
        <v/>
      </c>
      <c r="BX81" s="128" t="str">
        <f>IF('Data Entry'!BX61="Null",1,"")</f>
        <v/>
      </c>
      <c r="BY81" s="128" t="str">
        <f>IF('Data Entry'!BY61="Null",1,"")</f>
        <v/>
      </c>
      <c r="BZ81" s="128" t="str">
        <f>IF('Data Entry'!BZ61="Null",1,"")</f>
        <v/>
      </c>
      <c r="CA81" s="128" t="str">
        <f>IF('Data Entry'!CA61="Null",1,"")</f>
        <v/>
      </c>
      <c r="CB81" s="128" t="str">
        <f>IF('Data Entry'!CB61="Null",1,"")</f>
        <v/>
      </c>
      <c r="CC81" s="128" t="str">
        <f>IF('Data Entry'!CC61="Null",1,"")</f>
        <v/>
      </c>
      <c r="CD81" s="128" t="str">
        <f>IF('Data Entry'!CD61="Null",1,"")</f>
        <v/>
      </c>
      <c r="CE81" s="128" t="str">
        <f>IF('Data Entry'!CE61="Null",1,"")</f>
        <v/>
      </c>
      <c r="CF81" s="128" t="str">
        <f>IF('Data Entry'!CF61="Null",1,"")</f>
        <v/>
      </c>
      <c r="CG81" s="128" t="str">
        <f>IF('Data Entry'!CG61="Null",1,"")</f>
        <v/>
      </c>
      <c r="CH81" s="128" t="str">
        <f>IF('Data Entry'!CH61="Null",1,"")</f>
        <v/>
      </c>
      <c r="CI81" s="128" t="str">
        <f>IF('Data Entry'!CI61="Null",1,"")</f>
        <v/>
      </c>
      <c r="CJ81" s="128" t="str">
        <f>IF('Data Entry'!CJ61="Null",1,"")</f>
        <v/>
      </c>
      <c r="CK81" s="128" t="str">
        <f>IF('Data Entry'!CK61="Null",1,"")</f>
        <v/>
      </c>
      <c r="CL81" s="128" t="str">
        <f>IF('Data Entry'!CL61="Null",1,"")</f>
        <v/>
      </c>
      <c r="CM81" s="128" t="str">
        <f>IF('Data Entry'!CM61="Null",1,"")</f>
        <v/>
      </c>
      <c r="CN81" s="128" t="str">
        <f>IF('Data Entry'!CN61="Null",1,"")</f>
        <v/>
      </c>
      <c r="CO81" s="128" t="str">
        <f>IF('Data Entry'!CO61="Null",1,"")</f>
        <v/>
      </c>
      <c r="CP81" s="128" t="str">
        <f>IF('Data Entry'!CP61="Null",1,"")</f>
        <v/>
      </c>
      <c r="CQ81" s="128" t="str">
        <f>IF('Data Entry'!CQ61="Null",1,"")</f>
        <v/>
      </c>
      <c r="CR81" s="128" t="str">
        <f>IF('Data Entry'!CR61="Null",1,"")</f>
        <v/>
      </c>
      <c r="CS81" s="128" t="str">
        <f>IF('Data Entry'!CS61="Null",1,"")</f>
        <v/>
      </c>
      <c r="CT81" s="128" t="str">
        <f>IF('Data Entry'!CT61="Null",1,"")</f>
        <v/>
      </c>
      <c r="CU81" s="128" t="str">
        <f>IF('Data Entry'!CU61="Null",1,"")</f>
        <v/>
      </c>
      <c r="CV81" s="128" t="str">
        <f>IF('Data Entry'!CV61="Null",1,"")</f>
        <v/>
      </c>
      <c r="CW81" s="128" t="str">
        <f>IF('Data Entry'!CW61="Null",1,"")</f>
        <v/>
      </c>
      <c r="CX81" s="128" t="str">
        <f>IF('Data Entry'!CX61="Null",1,"")</f>
        <v/>
      </c>
      <c r="CY81" s="128" t="str">
        <f>IF('Data Entry'!CY61="Null",1,"")</f>
        <v/>
      </c>
      <c r="CZ81" s="128" t="str">
        <f>IF('Data Entry'!CZ61="Null",1,"")</f>
        <v/>
      </c>
      <c r="DA81" s="128" t="str">
        <f>IF('Data Entry'!DA61="Null",1,"")</f>
        <v/>
      </c>
      <c r="DB81" s="128" t="str">
        <f>IF('Data Entry'!DB61="Null",1,"")</f>
        <v/>
      </c>
      <c r="DC81" s="128" t="str">
        <f>IF('Data Entry'!DC61="Null",1,"")</f>
        <v/>
      </c>
      <c r="DD81" s="128" t="str">
        <f>IF('Data Entry'!DD61="Null",1,"")</f>
        <v/>
      </c>
      <c r="DE81" s="128" t="str">
        <f>IF('Data Entry'!DE61="Null",1,"")</f>
        <v/>
      </c>
      <c r="DF81" s="128" t="str">
        <f>IF('Data Entry'!DF61="Null",1,"")</f>
        <v/>
      </c>
      <c r="DG81" s="128" t="str">
        <f>IF('Data Entry'!DG61="Null",1,"")</f>
        <v/>
      </c>
      <c r="DH81" s="128" t="str">
        <f>IF('Data Entry'!DH61="Null",1,"")</f>
        <v/>
      </c>
      <c r="DI81" s="128" t="str">
        <f>IF('Data Entry'!DI61="Null",1,"")</f>
        <v/>
      </c>
      <c r="DJ81" s="128" t="str">
        <f>IF('Data Entry'!DJ61="Null",1,"")</f>
        <v/>
      </c>
      <c r="DK81" s="128" t="str">
        <f>IF('Data Entry'!DK61="Null",1,"")</f>
        <v/>
      </c>
      <c r="DL81" s="128" t="str">
        <f>IF('Data Entry'!DL61="Null",1,"")</f>
        <v/>
      </c>
      <c r="DM81" s="128" t="str">
        <f>IF('Data Entry'!DM61="Null",1,"")</f>
        <v/>
      </c>
      <c r="DN81" s="128" t="str">
        <f>IF('Data Entry'!DN61="Null",1,"")</f>
        <v/>
      </c>
      <c r="DO81" s="128" t="str">
        <f>IF('Data Entry'!DO61="Null",1,"")</f>
        <v/>
      </c>
      <c r="DP81" s="128" t="str">
        <f>IF('Data Entry'!DP61="Null",1,"")</f>
        <v/>
      </c>
      <c r="DQ81" s="128" t="str">
        <f>IF('Data Entry'!DQ61="Null",1,"")</f>
        <v/>
      </c>
      <c r="DR81" s="128" t="str">
        <f>IF('Data Entry'!DR61="Null",1,"")</f>
        <v/>
      </c>
      <c r="DS81" s="128" t="str">
        <f>IF('Data Entry'!DS61="Null",1,"")</f>
        <v/>
      </c>
      <c r="DT81" s="128" t="str">
        <f>IF('Data Entry'!DT61="Null",1,"")</f>
        <v/>
      </c>
      <c r="DU81" s="127"/>
      <c r="DV81" s="127"/>
      <c r="DW81" s="119">
        <v>14</v>
      </c>
      <c r="DX81" s="119">
        <f>COUNTIFS($E62:$DT62,14,$E68:$DT68,0)</f>
        <v>0</v>
      </c>
      <c r="DY81" s="119">
        <f>COUNTIFS($E62:$DT62,14,$E68:$DT68,1)</f>
        <v>0</v>
      </c>
      <c r="DZ81" s="119">
        <f>COUNTIFS($E62:$DT62,14,$E68:$DT68,2)</f>
        <v>0</v>
      </c>
      <c r="EA81" s="119">
        <f>COUNTIFS($E62:$DT62,14,$E68:$DT68,3)</f>
        <v>0</v>
      </c>
      <c r="EB81" s="119">
        <f>COUNTIFS($E62:$DT62,14,$E68:$DT68,4)</f>
        <v>0</v>
      </c>
      <c r="ED81" s="119">
        <v>14</v>
      </c>
      <c r="EE81" s="119">
        <v>0</v>
      </c>
      <c r="EF81" s="119">
        <f t="shared" si="15"/>
        <v>0</v>
      </c>
    </row>
    <row r="82" spans="1:138" ht="16" customHeight="1">
      <c r="A82" s="120" t="s">
        <v>172</v>
      </c>
      <c r="E82" s="128" t="str">
        <f>IF('Data Entry'!E61="Inconsistent",2,"")</f>
        <v/>
      </c>
      <c r="F82" s="128" t="str">
        <f>IF('Data Entry'!F61="Inconsistent",2,"")</f>
        <v/>
      </c>
      <c r="G82" s="128" t="str">
        <f>IF('Data Entry'!G61="Inconsistent",2,"")</f>
        <v/>
      </c>
      <c r="H82" s="128" t="str">
        <f>IF('Data Entry'!H61="Inconsistent",2,"")</f>
        <v/>
      </c>
      <c r="I82" s="128" t="str">
        <f>IF('Data Entry'!I61="Inconsistent",2,"")</f>
        <v/>
      </c>
      <c r="J82" s="128" t="str">
        <f>IF('Data Entry'!J61="Inconsistent",2,"")</f>
        <v/>
      </c>
      <c r="K82" s="128" t="str">
        <f>IF('Data Entry'!K61="Inconsistent",2,"")</f>
        <v/>
      </c>
      <c r="L82" s="128" t="str">
        <f>IF('Data Entry'!L61="Inconsistent",2,"")</f>
        <v/>
      </c>
      <c r="M82" s="128" t="str">
        <f>IF('Data Entry'!M61="Inconsistent",2,"")</f>
        <v/>
      </c>
      <c r="N82" s="128" t="str">
        <f>IF('Data Entry'!N61="Inconsistent",2,"")</f>
        <v/>
      </c>
      <c r="O82" s="128" t="str">
        <f>IF('Data Entry'!O61="Inconsistent",2,"")</f>
        <v/>
      </c>
      <c r="P82" s="128" t="str">
        <f>IF('Data Entry'!P61="Inconsistent",2,"")</f>
        <v/>
      </c>
      <c r="Q82" s="128" t="str">
        <f>IF('Data Entry'!Q61="Inconsistent",2,"")</f>
        <v/>
      </c>
      <c r="R82" s="128" t="str">
        <f>IF('Data Entry'!R61="Inconsistent",2,"")</f>
        <v/>
      </c>
      <c r="S82" s="128" t="str">
        <f>IF('Data Entry'!S61="Inconsistent",2,"")</f>
        <v/>
      </c>
      <c r="T82" s="128" t="str">
        <f>IF('Data Entry'!T61="Inconsistent",2,"")</f>
        <v/>
      </c>
      <c r="U82" s="128" t="str">
        <f>IF('Data Entry'!U61="Inconsistent",2,"")</f>
        <v/>
      </c>
      <c r="V82" s="128" t="str">
        <f>IF('Data Entry'!V61="Inconsistent",2,"")</f>
        <v/>
      </c>
      <c r="W82" s="128" t="str">
        <f>IF('Data Entry'!W61="Inconsistent",2,"")</f>
        <v/>
      </c>
      <c r="X82" s="128" t="str">
        <f>IF('Data Entry'!X61="Inconsistent",2,"")</f>
        <v/>
      </c>
      <c r="Y82" s="128" t="str">
        <f>IF('Data Entry'!Y61="Inconsistent",2,"")</f>
        <v/>
      </c>
      <c r="Z82" s="128" t="str">
        <f>IF('Data Entry'!Z61="Inconsistent",2,"")</f>
        <v/>
      </c>
      <c r="AA82" s="128" t="str">
        <f>IF('Data Entry'!AA61="Inconsistent",2,"")</f>
        <v/>
      </c>
      <c r="AB82" s="128" t="str">
        <f>IF('Data Entry'!AB61="Inconsistent",2,"")</f>
        <v/>
      </c>
      <c r="AC82" s="128" t="str">
        <f>IF('Data Entry'!AC61="Inconsistent",2,"")</f>
        <v/>
      </c>
      <c r="AD82" s="128" t="str">
        <f>IF('Data Entry'!AD61="Inconsistent",2,"")</f>
        <v/>
      </c>
      <c r="AE82" s="128" t="str">
        <f>IF('Data Entry'!AE61="Inconsistent",2,"")</f>
        <v/>
      </c>
      <c r="AF82" s="128" t="str">
        <f>IF('Data Entry'!AF61="Inconsistent",2,"")</f>
        <v/>
      </c>
      <c r="AG82" s="128" t="str">
        <f>IF('Data Entry'!AG61="Inconsistent",2,"")</f>
        <v/>
      </c>
      <c r="AH82" s="128" t="str">
        <f>IF('Data Entry'!AH61="Inconsistent",2,"")</f>
        <v/>
      </c>
      <c r="AI82" s="128" t="str">
        <f>IF('Data Entry'!AI61="Inconsistent",2,"")</f>
        <v/>
      </c>
      <c r="AJ82" s="128" t="str">
        <f>IF('Data Entry'!AJ61="Inconsistent",2,"")</f>
        <v/>
      </c>
      <c r="AK82" s="128" t="str">
        <f>IF('Data Entry'!AK61="Inconsistent",2,"")</f>
        <v/>
      </c>
      <c r="AL82" s="128" t="str">
        <f>IF('Data Entry'!AL61="Inconsistent",2,"")</f>
        <v/>
      </c>
      <c r="AM82" s="128" t="str">
        <f>IF('Data Entry'!AM61="Inconsistent",2,"")</f>
        <v/>
      </c>
      <c r="AN82" s="128" t="str">
        <f>IF('Data Entry'!AN61="Inconsistent",2,"")</f>
        <v/>
      </c>
      <c r="AO82" s="128" t="str">
        <f>IF('Data Entry'!AO61="Inconsistent",2,"")</f>
        <v/>
      </c>
      <c r="AP82" s="128" t="str">
        <f>IF('Data Entry'!AP61="Inconsistent",2,"")</f>
        <v/>
      </c>
      <c r="AQ82" s="128" t="str">
        <f>IF('Data Entry'!AQ61="Inconsistent",2,"")</f>
        <v/>
      </c>
      <c r="AR82" s="128" t="str">
        <f>IF('Data Entry'!AR61="Inconsistent",2,"")</f>
        <v/>
      </c>
      <c r="AS82" s="128" t="str">
        <f>IF('Data Entry'!AS61="Inconsistent",2,"")</f>
        <v/>
      </c>
      <c r="AT82" s="128" t="str">
        <f>IF('Data Entry'!AT61="Inconsistent",2,"")</f>
        <v/>
      </c>
      <c r="AU82" s="128" t="str">
        <f>IF('Data Entry'!AU61="Inconsistent",2,"")</f>
        <v/>
      </c>
      <c r="AV82" s="128" t="str">
        <f>IF('Data Entry'!AV61="Inconsistent",2,"")</f>
        <v/>
      </c>
      <c r="AW82" s="128" t="str">
        <f>IF('Data Entry'!AW61="Inconsistent",2,"")</f>
        <v/>
      </c>
      <c r="AX82" s="128" t="str">
        <f>IF('Data Entry'!AX61="Inconsistent",2,"")</f>
        <v/>
      </c>
      <c r="AY82" s="128" t="str">
        <f>IF('Data Entry'!AY61="Inconsistent",2,"")</f>
        <v/>
      </c>
      <c r="AZ82" s="128" t="str">
        <f>IF('Data Entry'!AZ61="Inconsistent",2,"")</f>
        <v/>
      </c>
      <c r="BA82" s="128" t="str">
        <f>IF('Data Entry'!BA61="Inconsistent",2,"")</f>
        <v/>
      </c>
      <c r="BB82" s="128" t="str">
        <f>IF('Data Entry'!BB61="Inconsistent",2,"")</f>
        <v/>
      </c>
      <c r="BC82" s="128" t="str">
        <f>IF('Data Entry'!BC61="Inconsistent",2,"")</f>
        <v/>
      </c>
      <c r="BD82" s="128" t="str">
        <f>IF('Data Entry'!BD61="Inconsistent",2,"")</f>
        <v/>
      </c>
      <c r="BE82" s="128" t="str">
        <f>IF('Data Entry'!BE61="Inconsistent",2,"")</f>
        <v/>
      </c>
      <c r="BF82" s="128" t="str">
        <f>IF('Data Entry'!BF61="Inconsistent",2,"")</f>
        <v/>
      </c>
      <c r="BG82" s="128" t="str">
        <f>IF('Data Entry'!BG61="Inconsistent",2,"")</f>
        <v/>
      </c>
      <c r="BH82" s="128" t="str">
        <f>IF('Data Entry'!BH61="Inconsistent",2,"")</f>
        <v/>
      </c>
      <c r="BI82" s="128" t="str">
        <f>IF('Data Entry'!BI61="Inconsistent",2,"")</f>
        <v/>
      </c>
      <c r="BJ82" s="128" t="str">
        <f>IF('Data Entry'!BJ61="Inconsistent",2,"")</f>
        <v/>
      </c>
      <c r="BK82" s="128" t="str">
        <f>IF('Data Entry'!BK61="Inconsistent",2,"")</f>
        <v/>
      </c>
      <c r="BL82" s="128" t="str">
        <f>IF('Data Entry'!BL61="Inconsistent",2,"")</f>
        <v/>
      </c>
      <c r="BM82" s="128" t="str">
        <f>IF('Data Entry'!BM61="Inconsistent",2,"")</f>
        <v/>
      </c>
      <c r="BN82" s="128" t="str">
        <f>IF('Data Entry'!BN61="Inconsistent",2,"")</f>
        <v/>
      </c>
      <c r="BO82" s="128" t="str">
        <f>IF('Data Entry'!BO61="Inconsistent",2,"")</f>
        <v/>
      </c>
      <c r="BP82" s="128" t="str">
        <f>IF('Data Entry'!BP61="Inconsistent",2,"")</f>
        <v/>
      </c>
      <c r="BQ82" s="128" t="str">
        <f>IF('Data Entry'!BQ61="Inconsistent",2,"")</f>
        <v/>
      </c>
      <c r="BR82" s="128" t="str">
        <f>IF('Data Entry'!BR61="Inconsistent",2,"")</f>
        <v/>
      </c>
      <c r="BS82" s="128" t="str">
        <f>IF('Data Entry'!BS61="Inconsistent",2,"")</f>
        <v/>
      </c>
      <c r="BT82" s="128" t="str">
        <f>IF('Data Entry'!BT61="Inconsistent",2,"")</f>
        <v/>
      </c>
      <c r="BU82" s="128" t="str">
        <f>IF('Data Entry'!BU61="Inconsistent",2,"")</f>
        <v/>
      </c>
      <c r="BV82" s="128" t="str">
        <f>IF('Data Entry'!BV61="Inconsistent",2,"")</f>
        <v/>
      </c>
      <c r="BW82" s="128" t="str">
        <f>IF('Data Entry'!BW61="Inconsistent",2,"")</f>
        <v/>
      </c>
      <c r="BX82" s="128" t="str">
        <f>IF('Data Entry'!BX61="Inconsistent",2,"")</f>
        <v/>
      </c>
      <c r="BY82" s="128" t="str">
        <f>IF('Data Entry'!BY61="Inconsistent",2,"")</f>
        <v/>
      </c>
      <c r="BZ82" s="128" t="str">
        <f>IF('Data Entry'!BZ61="Inconsistent",2,"")</f>
        <v/>
      </c>
      <c r="CA82" s="128" t="str">
        <f>IF('Data Entry'!CA61="Inconsistent",2,"")</f>
        <v/>
      </c>
      <c r="CB82" s="128" t="str">
        <f>IF('Data Entry'!CB61="Inconsistent",2,"")</f>
        <v/>
      </c>
      <c r="CC82" s="128" t="str">
        <f>IF('Data Entry'!CC61="Inconsistent",2,"")</f>
        <v/>
      </c>
      <c r="CD82" s="128" t="str">
        <f>IF('Data Entry'!CD61="Inconsistent",2,"")</f>
        <v/>
      </c>
      <c r="CE82" s="128" t="str">
        <f>IF('Data Entry'!CE61="Inconsistent",2,"")</f>
        <v/>
      </c>
      <c r="CF82" s="128" t="str">
        <f>IF('Data Entry'!CF61="Inconsistent",2,"")</f>
        <v/>
      </c>
      <c r="CG82" s="128" t="str">
        <f>IF('Data Entry'!CG61="Inconsistent",2,"")</f>
        <v/>
      </c>
      <c r="CH82" s="128" t="str">
        <f>IF('Data Entry'!CH61="Inconsistent",2,"")</f>
        <v/>
      </c>
      <c r="CI82" s="128" t="str">
        <f>IF('Data Entry'!CI61="Inconsistent",2,"")</f>
        <v/>
      </c>
      <c r="CJ82" s="128" t="str">
        <f>IF('Data Entry'!CJ61="Inconsistent",2,"")</f>
        <v/>
      </c>
      <c r="CK82" s="128" t="str">
        <f>IF('Data Entry'!CK61="Inconsistent",2,"")</f>
        <v/>
      </c>
      <c r="CL82" s="128" t="str">
        <f>IF('Data Entry'!CL61="Inconsistent",2,"")</f>
        <v/>
      </c>
      <c r="CM82" s="128" t="str">
        <f>IF('Data Entry'!CM61="Inconsistent",2,"")</f>
        <v/>
      </c>
      <c r="CN82" s="128" t="str">
        <f>IF('Data Entry'!CN61="Inconsistent",2,"")</f>
        <v/>
      </c>
      <c r="CO82" s="128" t="str">
        <f>IF('Data Entry'!CO61="Inconsistent",2,"")</f>
        <v/>
      </c>
      <c r="CP82" s="128" t="str">
        <f>IF('Data Entry'!CP61="Inconsistent",2,"")</f>
        <v/>
      </c>
      <c r="CQ82" s="128" t="str">
        <f>IF('Data Entry'!CQ61="Inconsistent",2,"")</f>
        <v/>
      </c>
      <c r="CR82" s="128" t="str">
        <f>IF('Data Entry'!CR61="Inconsistent",2,"")</f>
        <v/>
      </c>
      <c r="CS82" s="128" t="str">
        <f>IF('Data Entry'!CS61="Inconsistent",2,"")</f>
        <v/>
      </c>
      <c r="CT82" s="128" t="str">
        <f>IF('Data Entry'!CT61="Inconsistent",2,"")</f>
        <v/>
      </c>
      <c r="CU82" s="128" t="str">
        <f>IF('Data Entry'!CU61="Inconsistent",2,"")</f>
        <v/>
      </c>
      <c r="CV82" s="128" t="str">
        <f>IF('Data Entry'!CV61="Inconsistent",2,"")</f>
        <v/>
      </c>
      <c r="CW82" s="128" t="str">
        <f>IF('Data Entry'!CW61="Inconsistent",2,"")</f>
        <v/>
      </c>
      <c r="CX82" s="128" t="str">
        <f>IF('Data Entry'!CX61="Inconsistent",2,"")</f>
        <v/>
      </c>
      <c r="CY82" s="128" t="str">
        <f>IF('Data Entry'!CY61="Inconsistent",2,"")</f>
        <v/>
      </c>
      <c r="CZ82" s="128" t="str">
        <f>IF('Data Entry'!CZ61="Inconsistent",2,"")</f>
        <v/>
      </c>
      <c r="DA82" s="128" t="str">
        <f>IF('Data Entry'!DA61="Inconsistent",2,"")</f>
        <v/>
      </c>
      <c r="DB82" s="128" t="str">
        <f>IF('Data Entry'!DB61="Inconsistent",2,"")</f>
        <v/>
      </c>
      <c r="DC82" s="128" t="str">
        <f>IF('Data Entry'!DC61="Inconsistent",2,"")</f>
        <v/>
      </c>
      <c r="DD82" s="128" t="str">
        <f>IF('Data Entry'!DD61="Inconsistent",2,"")</f>
        <v/>
      </c>
      <c r="DE82" s="128" t="str">
        <f>IF('Data Entry'!DE61="Inconsistent",2,"")</f>
        <v/>
      </c>
      <c r="DF82" s="128" t="str">
        <f>IF('Data Entry'!DF61="Inconsistent",2,"")</f>
        <v/>
      </c>
      <c r="DG82" s="128" t="str">
        <f>IF('Data Entry'!DG61="Inconsistent",2,"")</f>
        <v/>
      </c>
      <c r="DH82" s="128" t="str">
        <f>IF('Data Entry'!DH61="Inconsistent",2,"")</f>
        <v/>
      </c>
      <c r="DI82" s="128" t="str">
        <f>IF('Data Entry'!DI61="Inconsistent",2,"")</f>
        <v/>
      </c>
      <c r="DJ82" s="128" t="str">
        <f>IF('Data Entry'!DJ61="Inconsistent",2,"")</f>
        <v/>
      </c>
      <c r="DK82" s="128" t="str">
        <f>IF('Data Entry'!DK61="Inconsistent",2,"")</f>
        <v/>
      </c>
      <c r="DL82" s="128" t="str">
        <f>IF('Data Entry'!DL61="Inconsistent",2,"")</f>
        <v/>
      </c>
      <c r="DM82" s="128" t="str">
        <f>IF('Data Entry'!DM61="Inconsistent",2,"")</f>
        <v/>
      </c>
      <c r="DN82" s="128" t="str">
        <f>IF('Data Entry'!DN61="Inconsistent",2,"")</f>
        <v/>
      </c>
      <c r="DO82" s="128" t="str">
        <f>IF('Data Entry'!DO61="Inconsistent",2,"")</f>
        <v/>
      </c>
      <c r="DP82" s="128" t="str">
        <f>IF('Data Entry'!DP61="Inconsistent",2,"")</f>
        <v/>
      </c>
      <c r="DQ82" s="128" t="str">
        <f>IF('Data Entry'!DQ61="Inconsistent",2,"")</f>
        <v/>
      </c>
      <c r="DR82" s="128" t="str">
        <f>IF('Data Entry'!DR61="Inconsistent",2,"")</f>
        <v/>
      </c>
      <c r="DS82" s="128" t="str">
        <f>IF('Data Entry'!DS61="Inconsistent",2,"")</f>
        <v/>
      </c>
      <c r="DT82" s="128" t="str">
        <f>IF('Data Entry'!DT61="Inconsistent",2,"")</f>
        <v/>
      </c>
      <c r="DU82" s="127"/>
      <c r="DV82" s="127"/>
      <c r="DW82" s="119">
        <v>15</v>
      </c>
      <c r="DX82" s="119">
        <f>COUNTIFS($E62:$DT62,15,$E68:$DT68,0)</f>
        <v>0</v>
      </c>
      <c r="DY82" s="119">
        <f>COUNTIFS($E62:$DT62,15,$E68:$DT68,1)</f>
        <v>0</v>
      </c>
      <c r="DZ82" s="119">
        <f>COUNTIFS($E62:$DT62,15,$E68:$DT68,2)</f>
        <v>0</v>
      </c>
      <c r="EA82" s="119">
        <f>COUNTIFS($E62:$DT62,15,$E68:$DT68,3)</f>
        <v>0</v>
      </c>
      <c r="EB82" s="119">
        <f>COUNTIFS($E62:$DT62,15,$E68:$DT68,4)</f>
        <v>0</v>
      </c>
      <c r="ED82" s="119">
        <v>15</v>
      </c>
      <c r="EE82" s="119">
        <v>0</v>
      </c>
      <c r="EF82" s="119">
        <f>DX82</f>
        <v>0</v>
      </c>
    </row>
    <row r="83" spans="1:138" ht="16" customHeight="1">
      <c r="A83" s="120" t="s">
        <v>171</v>
      </c>
      <c r="E83" s="128" t="str">
        <f>IF('Data Entry'!E61="Weak",3,"")</f>
        <v/>
      </c>
      <c r="F83" s="128" t="str">
        <f>IF('Data Entry'!F61="Weak",3,"")</f>
        <v/>
      </c>
      <c r="G83" s="128" t="str">
        <f>IF('Data Entry'!G61="Weak",3,"")</f>
        <v/>
      </c>
      <c r="H83" s="128" t="str">
        <f>IF('Data Entry'!H61="Weak",3,"")</f>
        <v/>
      </c>
      <c r="I83" s="128" t="str">
        <f>IF('Data Entry'!I61="Weak",3,"")</f>
        <v/>
      </c>
      <c r="J83" s="128" t="str">
        <f>IF('Data Entry'!J61="Weak",3,"")</f>
        <v/>
      </c>
      <c r="K83" s="128" t="str">
        <f>IF('Data Entry'!K61="Weak",3,"")</f>
        <v/>
      </c>
      <c r="L83" s="128" t="str">
        <f>IF('Data Entry'!L61="Weak",3,"")</f>
        <v/>
      </c>
      <c r="M83" s="128" t="str">
        <f>IF('Data Entry'!M61="Weak",3,"")</f>
        <v/>
      </c>
      <c r="N83" s="128" t="str">
        <f>IF('Data Entry'!N61="Weak",3,"")</f>
        <v/>
      </c>
      <c r="O83" s="128" t="str">
        <f>IF('Data Entry'!O61="Weak",3,"")</f>
        <v/>
      </c>
      <c r="P83" s="128" t="str">
        <f>IF('Data Entry'!P61="Weak",3,"")</f>
        <v/>
      </c>
      <c r="Q83" s="128" t="str">
        <f>IF('Data Entry'!Q61="Weak",3,"")</f>
        <v/>
      </c>
      <c r="R83" s="128" t="str">
        <f>IF('Data Entry'!R61="Weak",3,"")</f>
        <v/>
      </c>
      <c r="S83" s="128" t="str">
        <f>IF('Data Entry'!S61="Weak",3,"")</f>
        <v/>
      </c>
      <c r="T83" s="128" t="str">
        <f>IF('Data Entry'!T61="Weak",3,"")</f>
        <v/>
      </c>
      <c r="U83" s="128" t="str">
        <f>IF('Data Entry'!U61="Weak",3,"")</f>
        <v/>
      </c>
      <c r="V83" s="128" t="str">
        <f>IF('Data Entry'!V61="Weak",3,"")</f>
        <v/>
      </c>
      <c r="W83" s="128" t="str">
        <f>IF('Data Entry'!W61="Weak",3,"")</f>
        <v/>
      </c>
      <c r="X83" s="128" t="str">
        <f>IF('Data Entry'!X61="Weak",3,"")</f>
        <v/>
      </c>
      <c r="Y83" s="128" t="str">
        <f>IF('Data Entry'!Y61="Weak",3,"")</f>
        <v/>
      </c>
      <c r="Z83" s="128" t="str">
        <f>IF('Data Entry'!Z61="Weak",3,"")</f>
        <v/>
      </c>
      <c r="AA83" s="128" t="str">
        <f>IF('Data Entry'!AA61="Weak",3,"")</f>
        <v/>
      </c>
      <c r="AB83" s="128" t="str">
        <f>IF('Data Entry'!AB61="Weak",3,"")</f>
        <v/>
      </c>
      <c r="AC83" s="128" t="str">
        <f>IF('Data Entry'!AC61="Weak",3,"")</f>
        <v/>
      </c>
      <c r="AD83" s="128" t="str">
        <f>IF('Data Entry'!AD61="Weak",3,"")</f>
        <v/>
      </c>
      <c r="AE83" s="128" t="str">
        <f>IF('Data Entry'!AE61="Weak",3,"")</f>
        <v/>
      </c>
      <c r="AF83" s="128" t="str">
        <f>IF('Data Entry'!AF61="Weak",3,"")</f>
        <v/>
      </c>
      <c r="AG83" s="128" t="str">
        <f>IF('Data Entry'!AG61="Weak",3,"")</f>
        <v/>
      </c>
      <c r="AH83" s="128" t="str">
        <f>IF('Data Entry'!AH61="Weak",3,"")</f>
        <v/>
      </c>
      <c r="AI83" s="128" t="str">
        <f>IF('Data Entry'!AI61="Weak",3,"")</f>
        <v/>
      </c>
      <c r="AJ83" s="128" t="str">
        <f>IF('Data Entry'!AJ61="Weak",3,"")</f>
        <v/>
      </c>
      <c r="AK83" s="128" t="str">
        <f>IF('Data Entry'!AK61="Weak",3,"")</f>
        <v/>
      </c>
      <c r="AL83" s="128" t="str">
        <f>IF('Data Entry'!AL61="Weak",3,"")</f>
        <v/>
      </c>
      <c r="AM83" s="128" t="str">
        <f>IF('Data Entry'!AM61="Weak",3,"")</f>
        <v/>
      </c>
      <c r="AN83" s="128" t="str">
        <f>IF('Data Entry'!AN61="Weak",3,"")</f>
        <v/>
      </c>
      <c r="AO83" s="128" t="str">
        <f>IF('Data Entry'!AO61="Weak",3,"")</f>
        <v/>
      </c>
      <c r="AP83" s="128" t="str">
        <f>IF('Data Entry'!AP61="Weak",3,"")</f>
        <v/>
      </c>
      <c r="AQ83" s="128" t="str">
        <f>IF('Data Entry'!AQ61="Weak",3,"")</f>
        <v/>
      </c>
      <c r="AR83" s="128" t="str">
        <f>IF('Data Entry'!AR61="Weak",3,"")</f>
        <v/>
      </c>
      <c r="AS83" s="128" t="str">
        <f>IF('Data Entry'!AS61="Weak",3,"")</f>
        <v/>
      </c>
      <c r="AT83" s="128" t="str">
        <f>IF('Data Entry'!AT61="Weak",3,"")</f>
        <v/>
      </c>
      <c r="AU83" s="128" t="str">
        <f>IF('Data Entry'!AU61="Weak",3,"")</f>
        <v/>
      </c>
      <c r="AV83" s="128" t="str">
        <f>IF('Data Entry'!AV61="Weak",3,"")</f>
        <v/>
      </c>
      <c r="AW83" s="128" t="str">
        <f>IF('Data Entry'!AW61="Weak",3,"")</f>
        <v/>
      </c>
      <c r="AX83" s="128" t="str">
        <f>IF('Data Entry'!AX61="Weak",3,"")</f>
        <v/>
      </c>
      <c r="AY83" s="128" t="str">
        <f>IF('Data Entry'!AY61="Weak",3,"")</f>
        <v/>
      </c>
      <c r="AZ83" s="128" t="str">
        <f>IF('Data Entry'!AZ61="Weak",3,"")</f>
        <v/>
      </c>
      <c r="BA83" s="128" t="str">
        <f>IF('Data Entry'!BA61="Weak",3,"")</f>
        <v/>
      </c>
      <c r="BB83" s="128" t="str">
        <f>IF('Data Entry'!BB61="Weak",3,"")</f>
        <v/>
      </c>
      <c r="BC83" s="128" t="str">
        <f>IF('Data Entry'!BC61="Weak",3,"")</f>
        <v/>
      </c>
      <c r="BD83" s="128" t="str">
        <f>IF('Data Entry'!BD61="Weak",3,"")</f>
        <v/>
      </c>
      <c r="BE83" s="128" t="str">
        <f>IF('Data Entry'!BE61="Weak",3,"")</f>
        <v/>
      </c>
      <c r="BF83" s="128" t="str">
        <f>IF('Data Entry'!BF61="Weak",3,"")</f>
        <v/>
      </c>
      <c r="BG83" s="128" t="str">
        <f>IF('Data Entry'!BG61="Weak",3,"")</f>
        <v/>
      </c>
      <c r="BH83" s="128" t="str">
        <f>IF('Data Entry'!BH61="Weak",3,"")</f>
        <v/>
      </c>
      <c r="BI83" s="128" t="str">
        <f>IF('Data Entry'!BI61="Weak",3,"")</f>
        <v/>
      </c>
      <c r="BJ83" s="128" t="str">
        <f>IF('Data Entry'!BJ61="Weak",3,"")</f>
        <v/>
      </c>
      <c r="BK83" s="128" t="str">
        <f>IF('Data Entry'!BK61="Weak",3,"")</f>
        <v/>
      </c>
      <c r="BL83" s="128" t="str">
        <f>IF('Data Entry'!BL61="Weak",3,"")</f>
        <v/>
      </c>
      <c r="BM83" s="128" t="str">
        <f>IF('Data Entry'!BM61="Weak",3,"")</f>
        <v/>
      </c>
      <c r="BN83" s="128" t="str">
        <f>IF('Data Entry'!BN61="Weak",3,"")</f>
        <v/>
      </c>
      <c r="BO83" s="128" t="str">
        <f>IF('Data Entry'!BO61="Weak",3,"")</f>
        <v/>
      </c>
      <c r="BP83" s="128" t="str">
        <f>IF('Data Entry'!BP61="Weak",3,"")</f>
        <v/>
      </c>
      <c r="BQ83" s="128" t="str">
        <f>IF('Data Entry'!BQ61="Weak",3,"")</f>
        <v/>
      </c>
      <c r="BR83" s="128" t="str">
        <f>IF('Data Entry'!BR61="Weak",3,"")</f>
        <v/>
      </c>
      <c r="BS83" s="128" t="str">
        <f>IF('Data Entry'!BS61="Weak",3,"")</f>
        <v/>
      </c>
      <c r="BT83" s="128" t="str">
        <f>IF('Data Entry'!BT61="Weak",3,"")</f>
        <v/>
      </c>
      <c r="BU83" s="128" t="str">
        <f>IF('Data Entry'!BU61="Weak",3,"")</f>
        <v/>
      </c>
      <c r="BV83" s="128" t="str">
        <f>IF('Data Entry'!BV61="Weak",3,"")</f>
        <v/>
      </c>
      <c r="BW83" s="128" t="str">
        <f>IF('Data Entry'!BW61="Weak",3,"")</f>
        <v/>
      </c>
      <c r="BX83" s="128" t="str">
        <f>IF('Data Entry'!BX61="Weak",3,"")</f>
        <v/>
      </c>
      <c r="BY83" s="128" t="str">
        <f>IF('Data Entry'!BY61="Weak",3,"")</f>
        <v/>
      </c>
      <c r="BZ83" s="128" t="str">
        <f>IF('Data Entry'!BZ61="Weak",3,"")</f>
        <v/>
      </c>
      <c r="CA83" s="128" t="str">
        <f>IF('Data Entry'!CA61="Weak",3,"")</f>
        <v/>
      </c>
      <c r="CB83" s="128" t="str">
        <f>IF('Data Entry'!CB61="Weak",3,"")</f>
        <v/>
      </c>
      <c r="CC83" s="128" t="str">
        <f>IF('Data Entry'!CC61="Weak",3,"")</f>
        <v/>
      </c>
      <c r="CD83" s="128" t="str">
        <f>IF('Data Entry'!CD61="Weak",3,"")</f>
        <v/>
      </c>
      <c r="CE83" s="128" t="str">
        <f>IF('Data Entry'!CE61="Weak",3,"")</f>
        <v/>
      </c>
      <c r="CF83" s="128" t="str">
        <f>IF('Data Entry'!CF61="Weak",3,"")</f>
        <v/>
      </c>
      <c r="CG83" s="128" t="str">
        <f>IF('Data Entry'!CG61="Weak",3,"")</f>
        <v/>
      </c>
      <c r="CH83" s="128" t="str">
        <f>IF('Data Entry'!CH61="Weak",3,"")</f>
        <v/>
      </c>
      <c r="CI83" s="128" t="str">
        <f>IF('Data Entry'!CI61="Weak",3,"")</f>
        <v/>
      </c>
      <c r="CJ83" s="128" t="str">
        <f>IF('Data Entry'!CJ61="Weak",3,"")</f>
        <v/>
      </c>
      <c r="CK83" s="128" t="str">
        <f>IF('Data Entry'!CK61="Weak",3,"")</f>
        <v/>
      </c>
      <c r="CL83" s="128" t="str">
        <f>IF('Data Entry'!CL61="Weak",3,"")</f>
        <v/>
      </c>
      <c r="CM83" s="128" t="str">
        <f>IF('Data Entry'!CM61="Weak",3,"")</f>
        <v/>
      </c>
      <c r="CN83" s="128" t="str">
        <f>IF('Data Entry'!CN61="Weak",3,"")</f>
        <v/>
      </c>
      <c r="CO83" s="128" t="str">
        <f>IF('Data Entry'!CO61="Weak",3,"")</f>
        <v/>
      </c>
      <c r="CP83" s="128" t="str">
        <f>IF('Data Entry'!CP61="Weak",3,"")</f>
        <v/>
      </c>
      <c r="CQ83" s="128" t="str">
        <f>IF('Data Entry'!CQ61="Weak",3,"")</f>
        <v/>
      </c>
      <c r="CR83" s="128" t="str">
        <f>IF('Data Entry'!CR61="Weak",3,"")</f>
        <v/>
      </c>
      <c r="CS83" s="128" t="str">
        <f>IF('Data Entry'!CS61="Weak",3,"")</f>
        <v/>
      </c>
      <c r="CT83" s="128" t="str">
        <f>IF('Data Entry'!CT61="Weak",3,"")</f>
        <v/>
      </c>
      <c r="CU83" s="128" t="str">
        <f>IF('Data Entry'!CU61="Weak",3,"")</f>
        <v/>
      </c>
      <c r="CV83" s="128" t="str">
        <f>IF('Data Entry'!CV61="Weak",3,"")</f>
        <v/>
      </c>
      <c r="CW83" s="128" t="str">
        <f>IF('Data Entry'!CW61="Weak",3,"")</f>
        <v/>
      </c>
      <c r="CX83" s="128" t="str">
        <f>IF('Data Entry'!CX61="Weak",3,"")</f>
        <v/>
      </c>
      <c r="CY83" s="128" t="str">
        <f>IF('Data Entry'!CY61="Weak",3,"")</f>
        <v/>
      </c>
      <c r="CZ83" s="128" t="str">
        <f>IF('Data Entry'!CZ61="Weak",3,"")</f>
        <v/>
      </c>
      <c r="DA83" s="128" t="str">
        <f>IF('Data Entry'!DA61="Weak",3,"")</f>
        <v/>
      </c>
      <c r="DB83" s="128" t="str">
        <f>IF('Data Entry'!DB61="Weak",3,"")</f>
        <v/>
      </c>
      <c r="DC83" s="128" t="str">
        <f>IF('Data Entry'!DC61="Weak",3,"")</f>
        <v/>
      </c>
      <c r="DD83" s="128" t="str">
        <f>IF('Data Entry'!DD61="Weak",3,"")</f>
        <v/>
      </c>
      <c r="DE83" s="128" t="str">
        <f>IF('Data Entry'!DE61="Weak",3,"")</f>
        <v/>
      </c>
      <c r="DF83" s="128" t="str">
        <f>IF('Data Entry'!DF61="Weak",3,"")</f>
        <v/>
      </c>
      <c r="DG83" s="128" t="str">
        <f>IF('Data Entry'!DG61="Weak",3,"")</f>
        <v/>
      </c>
      <c r="DH83" s="128" t="str">
        <f>IF('Data Entry'!DH61="Weak",3,"")</f>
        <v/>
      </c>
      <c r="DI83" s="128" t="str">
        <f>IF('Data Entry'!DI61="Weak",3,"")</f>
        <v/>
      </c>
      <c r="DJ83" s="128" t="str">
        <f>IF('Data Entry'!DJ61="Weak",3,"")</f>
        <v/>
      </c>
      <c r="DK83" s="128" t="str">
        <f>IF('Data Entry'!DK61="Weak",3,"")</f>
        <v/>
      </c>
      <c r="DL83" s="128" t="str">
        <f>IF('Data Entry'!DL61="Weak",3,"")</f>
        <v/>
      </c>
      <c r="DM83" s="128" t="str">
        <f>IF('Data Entry'!DM61="Weak",3,"")</f>
        <v/>
      </c>
      <c r="DN83" s="128" t="str">
        <f>IF('Data Entry'!DN61="Weak",3,"")</f>
        <v/>
      </c>
      <c r="DO83" s="128" t="str">
        <f>IF('Data Entry'!DO61="Weak",3,"")</f>
        <v/>
      </c>
      <c r="DP83" s="128" t="str">
        <f>IF('Data Entry'!DP61="Weak",3,"")</f>
        <v/>
      </c>
      <c r="DQ83" s="128" t="str">
        <f>IF('Data Entry'!DQ61="Weak",3,"")</f>
        <v/>
      </c>
      <c r="DR83" s="128" t="str">
        <f>IF('Data Entry'!DR61="Weak",3,"")</f>
        <v/>
      </c>
      <c r="DS83" s="128" t="str">
        <f>IF('Data Entry'!DS61="Weak",3,"")</f>
        <v/>
      </c>
      <c r="DT83" s="128" t="str">
        <f>IF('Data Entry'!DT61="Weak",3,"")</f>
        <v/>
      </c>
      <c r="DU83" s="127"/>
      <c r="DV83" s="127"/>
      <c r="DX83" s="119">
        <f>SUM(DX67:DX81)</f>
        <v>0</v>
      </c>
      <c r="DY83" s="119">
        <f>SUM(DY67:DY81)</f>
        <v>0</v>
      </c>
      <c r="DZ83" s="119">
        <f>SUM(DZ67:DZ81)</f>
        <v>0</v>
      </c>
      <c r="EA83" s="119">
        <f>SUM(EA67:EA81)</f>
        <v>0</v>
      </c>
      <c r="EB83" s="119">
        <f>SUM(EB67:EB81)</f>
        <v>0</v>
      </c>
      <c r="ED83" s="119">
        <v>0</v>
      </c>
      <c r="EE83" s="119">
        <v>1</v>
      </c>
      <c r="EF83" s="119">
        <f t="shared" ref="EF83:EF99" si="32">DY67</f>
        <v>0</v>
      </c>
    </row>
    <row r="84" spans="1:138" ht="16" customHeight="1">
      <c r="A84" s="120" t="s">
        <v>173</v>
      </c>
      <c r="E84" s="128" t="str">
        <f>IF('Data Entry'!E61="Strong",4,"")</f>
        <v/>
      </c>
      <c r="F84" s="128" t="str">
        <f>IF('Data Entry'!F61="Strong",4,"")</f>
        <v/>
      </c>
      <c r="G84" s="128" t="str">
        <f>IF('Data Entry'!G61="Strong",4,"")</f>
        <v/>
      </c>
      <c r="H84" s="128" t="str">
        <f>IF('Data Entry'!H61="Strong",4,"")</f>
        <v/>
      </c>
      <c r="I84" s="128" t="str">
        <f>IF('Data Entry'!I61="Strong",4,"")</f>
        <v/>
      </c>
      <c r="J84" s="128" t="str">
        <f>IF('Data Entry'!J61="Strong",4,"")</f>
        <v/>
      </c>
      <c r="K84" s="128" t="str">
        <f>IF('Data Entry'!K61="Strong",4,"")</f>
        <v/>
      </c>
      <c r="L84" s="128" t="str">
        <f>IF('Data Entry'!L61="Strong",4,"")</f>
        <v/>
      </c>
      <c r="M84" s="128" t="str">
        <f>IF('Data Entry'!M61="Strong",4,"")</f>
        <v/>
      </c>
      <c r="N84" s="128" t="str">
        <f>IF('Data Entry'!N61="Strong",4,"")</f>
        <v/>
      </c>
      <c r="O84" s="128" t="str">
        <f>IF('Data Entry'!O61="Strong",4,"")</f>
        <v/>
      </c>
      <c r="P84" s="128" t="str">
        <f>IF('Data Entry'!P61="Strong",4,"")</f>
        <v/>
      </c>
      <c r="Q84" s="128" t="str">
        <f>IF('Data Entry'!Q61="Strong",4,"")</f>
        <v/>
      </c>
      <c r="R84" s="128" t="str">
        <f>IF('Data Entry'!R61="Strong",4,"")</f>
        <v/>
      </c>
      <c r="S84" s="128" t="str">
        <f>IF('Data Entry'!S61="Strong",4,"")</f>
        <v/>
      </c>
      <c r="T84" s="128" t="str">
        <f>IF('Data Entry'!T61="Strong",4,"")</f>
        <v/>
      </c>
      <c r="U84" s="128" t="str">
        <f>IF('Data Entry'!U61="Strong",4,"")</f>
        <v/>
      </c>
      <c r="V84" s="128" t="str">
        <f>IF('Data Entry'!V61="Strong",4,"")</f>
        <v/>
      </c>
      <c r="W84" s="128" t="str">
        <f>IF('Data Entry'!W61="Strong",4,"")</f>
        <v/>
      </c>
      <c r="X84" s="128" t="str">
        <f>IF('Data Entry'!X61="Strong",4,"")</f>
        <v/>
      </c>
      <c r="Y84" s="128" t="str">
        <f>IF('Data Entry'!Y61="Strong",4,"")</f>
        <v/>
      </c>
      <c r="Z84" s="128" t="str">
        <f>IF('Data Entry'!Z61="Strong",4,"")</f>
        <v/>
      </c>
      <c r="AA84" s="128" t="str">
        <f>IF('Data Entry'!AA61="Strong",4,"")</f>
        <v/>
      </c>
      <c r="AB84" s="128" t="str">
        <f>IF('Data Entry'!AB61="Strong",4,"")</f>
        <v/>
      </c>
      <c r="AC84" s="128" t="str">
        <f>IF('Data Entry'!AC61="Strong",4,"")</f>
        <v/>
      </c>
      <c r="AD84" s="128" t="str">
        <f>IF('Data Entry'!AD61="Strong",4,"")</f>
        <v/>
      </c>
      <c r="AE84" s="128" t="str">
        <f>IF('Data Entry'!AE61="Strong",4,"")</f>
        <v/>
      </c>
      <c r="AF84" s="128" t="str">
        <f>IF('Data Entry'!AF61="Strong",4,"")</f>
        <v/>
      </c>
      <c r="AG84" s="128" t="str">
        <f>IF('Data Entry'!AG61="Strong",4,"")</f>
        <v/>
      </c>
      <c r="AH84" s="128" t="str">
        <f>IF('Data Entry'!AH61="Strong",4,"")</f>
        <v/>
      </c>
      <c r="AI84" s="128" t="str">
        <f>IF('Data Entry'!AI61="Strong",4,"")</f>
        <v/>
      </c>
      <c r="AJ84" s="128" t="str">
        <f>IF('Data Entry'!AJ61="Strong",4,"")</f>
        <v/>
      </c>
      <c r="AK84" s="128" t="str">
        <f>IF('Data Entry'!AK61="Strong",4,"")</f>
        <v/>
      </c>
      <c r="AL84" s="128" t="str">
        <f>IF('Data Entry'!AL61="Strong",4,"")</f>
        <v/>
      </c>
      <c r="AM84" s="128" t="str">
        <f>IF('Data Entry'!AM61="Strong",4,"")</f>
        <v/>
      </c>
      <c r="AN84" s="128" t="str">
        <f>IF('Data Entry'!AN61="Strong",4,"")</f>
        <v/>
      </c>
      <c r="AO84" s="128" t="str">
        <f>IF('Data Entry'!AO61="Strong",4,"")</f>
        <v/>
      </c>
      <c r="AP84" s="128" t="str">
        <f>IF('Data Entry'!AP61="Strong",4,"")</f>
        <v/>
      </c>
      <c r="AQ84" s="128" t="str">
        <f>IF('Data Entry'!AQ61="Strong",4,"")</f>
        <v/>
      </c>
      <c r="AR84" s="128" t="str">
        <f>IF('Data Entry'!AR61="Strong",4,"")</f>
        <v/>
      </c>
      <c r="AS84" s="128" t="str">
        <f>IF('Data Entry'!AS61="Strong",4,"")</f>
        <v/>
      </c>
      <c r="AT84" s="128" t="str">
        <f>IF('Data Entry'!AT61="Strong",4,"")</f>
        <v/>
      </c>
      <c r="AU84" s="128" t="str">
        <f>IF('Data Entry'!AU61="Strong",4,"")</f>
        <v/>
      </c>
      <c r="AV84" s="128" t="str">
        <f>IF('Data Entry'!AV61="Strong",4,"")</f>
        <v/>
      </c>
      <c r="AW84" s="128" t="str">
        <f>IF('Data Entry'!AW61="Strong",4,"")</f>
        <v/>
      </c>
      <c r="AX84" s="128" t="str">
        <f>IF('Data Entry'!AX61="Strong",4,"")</f>
        <v/>
      </c>
      <c r="AY84" s="128" t="str">
        <f>IF('Data Entry'!AY61="Strong",4,"")</f>
        <v/>
      </c>
      <c r="AZ84" s="128" t="str">
        <f>IF('Data Entry'!AZ61="Strong",4,"")</f>
        <v/>
      </c>
      <c r="BA84" s="128" t="str">
        <f>IF('Data Entry'!BA61="Strong",4,"")</f>
        <v/>
      </c>
      <c r="BB84" s="128" t="str">
        <f>IF('Data Entry'!BB61="Strong",4,"")</f>
        <v/>
      </c>
      <c r="BC84" s="128" t="str">
        <f>IF('Data Entry'!BC61="Strong",4,"")</f>
        <v/>
      </c>
      <c r="BD84" s="128" t="str">
        <f>IF('Data Entry'!BD61="Strong",4,"")</f>
        <v/>
      </c>
      <c r="BE84" s="128" t="str">
        <f>IF('Data Entry'!BE61="Strong",4,"")</f>
        <v/>
      </c>
      <c r="BF84" s="128" t="str">
        <f>IF('Data Entry'!BF61="Strong",4,"")</f>
        <v/>
      </c>
      <c r="BG84" s="128" t="str">
        <f>IF('Data Entry'!BG61="Strong",4,"")</f>
        <v/>
      </c>
      <c r="BH84" s="128" t="str">
        <f>IF('Data Entry'!BH61="Strong",4,"")</f>
        <v/>
      </c>
      <c r="BI84" s="128" t="str">
        <f>IF('Data Entry'!BI61="Strong",4,"")</f>
        <v/>
      </c>
      <c r="BJ84" s="128" t="str">
        <f>IF('Data Entry'!BJ61="Strong",4,"")</f>
        <v/>
      </c>
      <c r="BK84" s="128" t="str">
        <f>IF('Data Entry'!BK61="Strong",4,"")</f>
        <v/>
      </c>
      <c r="BL84" s="128" t="str">
        <f>IF('Data Entry'!BL61="Strong",4,"")</f>
        <v/>
      </c>
      <c r="BM84" s="128" t="str">
        <f>IF('Data Entry'!BM61="Strong",4,"")</f>
        <v/>
      </c>
      <c r="BN84" s="128" t="str">
        <f>IF('Data Entry'!BN61="Strong",4,"")</f>
        <v/>
      </c>
      <c r="BO84" s="128" t="str">
        <f>IF('Data Entry'!BO61="Strong",4,"")</f>
        <v/>
      </c>
      <c r="BP84" s="128" t="str">
        <f>IF('Data Entry'!BP61="Strong",4,"")</f>
        <v/>
      </c>
      <c r="BQ84" s="128" t="str">
        <f>IF('Data Entry'!BQ61="Strong",4,"")</f>
        <v/>
      </c>
      <c r="BR84" s="128" t="str">
        <f>IF('Data Entry'!BR61="Strong",4,"")</f>
        <v/>
      </c>
      <c r="BS84" s="128" t="str">
        <f>IF('Data Entry'!BS61="Strong",4,"")</f>
        <v/>
      </c>
      <c r="BT84" s="128" t="str">
        <f>IF('Data Entry'!BT61="Strong",4,"")</f>
        <v/>
      </c>
      <c r="BU84" s="128" t="str">
        <f>IF('Data Entry'!BU61="Strong",4,"")</f>
        <v/>
      </c>
      <c r="BV84" s="128" t="str">
        <f>IF('Data Entry'!BV61="Strong",4,"")</f>
        <v/>
      </c>
      <c r="BW84" s="128" t="str">
        <f>IF('Data Entry'!BW61="Strong",4,"")</f>
        <v/>
      </c>
      <c r="BX84" s="128" t="str">
        <f>IF('Data Entry'!BX61="Strong",4,"")</f>
        <v/>
      </c>
      <c r="BY84" s="128" t="str">
        <f>IF('Data Entry'!BY61="Strong",4,"")</f>
        <v/>
      </c>
      <c r="BZ84" s="128" t="str">
        <f>IF('Data Entry'!BZ61="Strong",4,"")</f>
        <v/>
      </c>
      <c r="CA84" s="128" t="str">
        <f>IF('Data Entry'!CA61="Strong",4,"")</f>
        <v/>
      </c>
      <c r="CB84" s="128" t="str">
        <f>IF('Data Entry'!CB61="Strong",4,"")</f>
        <v/>
      </c>
      <c r="CC84" s="128" t="str">
        <f>IF('Data Entry'!CC61="Strong",4,"")</f>
        <v/>
      </c>
      <c r="CD84" s="128" t="str">
        <f>IF('Data Entry'!CD61="Strong",4,"")</f>
        <v/>
      </c>
      <c r="CE84" s="128" t="str">
        <f>IF('Data Entry'!CE61="Strong",4,"")</f>
        <v/>
      </c>
      <c r="CF84" s="128" t="str">
        <f>IF('Data Entry'!CF61="Strong",4,"")</f>
        <v/>
      </c>
      <c r="CG84" s="128" t="str">
        <f>IF('Data Entry'!CG61="Strong",4,"")</f>
        <v/>
      </c>
      <c r="CH84" s="128" t="str">
        <f>IF('Data Entry'!CH61="Strong",4,"")</f>
        <v/>
      </c>
      <c r="CI84" s="128" t="str">
        <f>IF('Data Entry'!CI61="Strong",4,"")</f>
        <v/>
      </c>
      <c r="CJ84" s="128" t="str">
        <f>IF('Data Entry'!CJ61="Strong",4,"")</f>
        <v/>
      </c>
      <c r="CK84" s="128" t="str">
        <f>IF('Data Entry'!CK61="Strong",4,"")</f>
        <v/>
      </c>
      <c r="CL84" s="128" t="str">
        <f>IF('Data Entry'!CL61="Strong",4,"")</f>
        <v/>
      </c>
      <c r="CM84" s="128" t="str">
        <f>IF('Data Entry'!CM61="Strong",4,"")</f>
        <v/>
      </c>
      <c r="CN84" s="128" t="str">
        <f>IF('Data Entry'!CN61="Strong",4,"")</f>
        <v/>
      </c>
      <c r="CO84" s="128" t="str">
        <f>IF('Data Entry'!CO61="Strong",4,"")</f>
        <v/>
      </c>
      <c r="CP84" s="128" t="str">
        <f>IF('Data Entry'!CP61="Strong",4,"")</f>
        <v/>
      </c>
      <c r="CQ84" s="128" t="str">
        <f>IF('Data Entry'!CQ61="Strong",4,"")</f>
        <v/>
      </c>
      <c r="CR84" s="128" t="str">
        <f>IF('Data Entry'!CR61="Strong",4,"")</f>
        <v/>
      </c>
      <c r="CS84" s="128" t="str">
        <f>IF('Data Entry'!CS61="Strong",4,"")</f>
        <v/>
      </c>
      <c r="CT84" s="128" t="str">
        <f>IF('Data Entry'!CT61="Strong",4,"")</f>
        <v/>
      </c>
      <c r="CU84" s="128" t="str">
        <f>IF('Data Entry'!CU61="Strong",4,"")</f>
        <v/>
      </c>
      <c r="CV84" s="128" t="str">
        <f>IF('Data Entry'!CV61="Strong",4,"")</f>
        <v/>
      </c>
      <c r="CW84" s="128" t="str">
        <f>IF('Data Entry'!CW61="Strong",4,"")</f>
        <v/>
      </c>
      <c r="CX84" s="128" t="str">
        <f>IF('Data Entry'!CX61="Strong",4,"")</f>
        <v/>
      </c>
      <c r="CY84" s="128" t="str">
        <f>IF('Data Entry'!CY61="Strong",4,"")</f>
        <v/>
      </c>
      <c r="CZ84" s="128" t="str">
        <f>IF('Data Entry'!CZ61="Strong",4,"")</f>
        <v/>
      </c>
      <c r="DA84" s="128" t="str">
        <f>IF('Data Entry'!DA61="Strong",4,"")</f>
        <v/>
      </c>
      <c r="DB84" s="128" t="str">
        <f>IF('Data Entry'!DB61="Strong",4,"")</f>
        <v/>
      </c>
      <c r="DC84" s="128" t="str">
        <f>IF('Data Entry'!DC61="Strong",4,"")</f>
        <v/>
      </c>
      <c r="DD84" s="128" t="str">
        <f>IF('Data Entry'!DD61="Strong",4,"")</f>
        <v/>
      </c>
      <c r="DE84" s="128" t="str">
        <f>IF('Data Entry'!DE61="Strong",4,"")</f>
        <v/>
      </c>
      <c r="DF84" s="128" t="str">
        <f>IF('Data Entry'!DF61="Strong",4,"")</f>
        <v/>
      </c>
      <c r="DG84" s="128" t="str">
        <f>IF('Data Entry'!DG61="Strong",4,"")</f>
        <v/>
      </c>
      <c r="DH84" s="128" t="str">
        <f>IF('Data Entry'!DH61="Strong",4,"")</f>
        <v/>
      </c>
      <c r="DI84" s="128" t="str">
        <f>IF('Data Entry'!DI61="Strong",4,"")</f>
        <v/>
      </c>
      <c r="DJ84" s="128" t="str">
        <f>IF('Data Entry'!DJ61="Strong",4,"")</f>
        <v/>
      </c>
      <c r="DK84" s="128" t="str">
        <f>IF('Data Entry'!DK61="Strong",4,"")</f>
        <v/>
      </c>
      <c r="DL84" s="128" t="str">
        <f>IF('Data Entry'!DL61="Strong",4,"")</f>
        <v/>
      </c>
      <c r="DM84" s="128" t="str">
        <f>IF('Data Entry'!DM61="Strong",4,"")</f>
        <v/>
      </c>
      <c r="DN84" s="128" t="str">
        <f>IF('Data Entry'!DN61="Strong",4,"")</f>
        <v/>
      </c>
      <c r="DO84" s="128" t="str">
        <f>IF('Data Entry'!DO61="Strong",4,"")</f>
        <v/>
      </c>
      <c r="DP84" s="128" t="str">
        <f>IF('Data Entry'!DP61="Strong",4,"")</f>
        <v/>
      </c>
      <c r="DQ84" s="128" t="str">
        <f>IF('Data Entry'!DQ61="Strong",4,"")</f>
        <v/>
      </c>
      <c r="DR84" s="128" t="str">
        <f>IF('Data Entry'!DR61="Strong",4,"")</f>
        <v/>
      </c>
      <c r="DS84" s="128" t="str">
        <f>IF('Data Entry'!DS61="Strong",4,"")</f>
        <v/>
      </c>
      <c r="DT84" s="128" t="str">
        <f>IF('Data Entry'!DT61="Strong",4,"")</f>
        <v/>
      </c>
      <c r="DU84" s="127"/>
      <c r="DV84" s="127"/>
      <c r="ED84" s="119">
        <v>1</v>
      </c>
      <c r="EE84" s="119">
        <v>1</v>
      </c>
      <c r="EF84" s="119">
        <f t="shared" si="32"/>
        <v>0</v>
      </c>
    </row>
    <row r="85" spans="1:138" s="130" customFormat="1" ht="16" customHeight="1">
      <c r="A85" s="129" t="s">
        <v>174</v>
      </c>
      <c r="E85" s="131">
        <f>SUM(E80:E84)</f>
        <v>0</v>
      </c>
      <c r="F85" s="131">
        <f t="shared" ref="F85:BQ85" si="33">SUM(F80:F84)</f>
        <v>0</v>
      </c>
      <c r="G85" s="131">
        <f t="shared" si="33"/>
        <v>0</v>
      </c>
      <c r="H85" s="131">
        <f t="shared" si="33"/>
        <v>0</v>
      </c>
      <c r="I85" s="131">
        <f t="shared" si="33"/>
        <v>0</v>
      </c>
      <c r="J85" s="131">
        <f t="shared" si="33"/>
        <v>0</v>
      </c>
      <c r="K85" s="131">
        <f t="shared" si="33"/>
        <v>0</v>
      </c>
      <c r="L85" s="131">
        <f t="shared" si="33"/>
        <v>0</v>
      </c>
      <c r="M85" s="131">
        <f t="shared" si="33"/>
        <v>0</v>
      </c>
      <c r="N85" s="131">
        <f t="shared" si="33"/>
        <v>0</v>
      </c>
      <c r="O85" s="131">
        <f t="shared" si="33"/>
        <v>0</v>
      </c>
      <c r="P85" s="131">
        <f t="shared" si="33"/>
        <v>0</v>
      </c>
      <c r="Q85" s="131">
        <f t="shared" si="33"/>
        <v>0</v>
      </c>
      <c r="R85" s="131">
        <f t="shared" si="33"/>
        <v>0</v>
      </c>
      <c r="S85" s="131">
        <f t="shared" si="33"/>
        <v>0</v>
      </c>
      <c r="T85" s="131">
        <f t="shared" si="33"/>
        <v>0</v>
      </c>
      <c r="U85" s="131">
        <f t="shared" si="33"/>
        <v>0</v>
      </c>
      <c r="V85" s="131">
        <f t="shared" si="33"/>
        <v>0</v>
      </c>
      <c r="W85" s="131">
        <f t="shared" si="33"/>
        <v>0</v>
      </c>
      <c r="X85" s="131">
        <f t="shared" si="33"/>
        <v>0</v>
      </c>
      <c r="Y85" s="131">
        <f t="shared" si="33"/>
        <v>0</v>
      </c>
      <c r="Z85" s="131">
        <f t="shared" si="33"/>
        <v>0</v>
      </c>
      <c r="AA85" s="131">
        <f t="shared" si="33"/>
        <v>0</v>
      </c>
      <c r="AB85" s="131">
        <f t="shared" si="33"/>
        <v>0</v>
      </c>
      <c r="AC85" s="131">
        <f t="shared" si="33"/>
        <v>0</v>
      </c>
      <c r="AD85" s="131">
        <f t="shared" si="33"/>
        <v>0</v>
      </c>
      <c r="AE85" s="131">
        <f t="shared" si="33"/>
        <v>0</v>
      </c>
      <c r="AF85" s="131">
        <f t="shared" si="33"/>
        <v>0</v>
      </c>
      <c r="AG85" s="131">
        <f t="shared" si="33"/>
        <v>0</v>
      </c>
      <c r="AH85" s="131">
        <f t="shared" si="33"/>
        <v>0</v>
      </c>
      <c r="AI85" s="131">
        <f t="shared" si="33"/>
        <v>0</v>
      </c>
      <c r="AJ85" s="131">
        <f t="shared" si="33"/>
        <v>0</v>
      </c>
      <c r="AK85" s="131">
        <f t="shared" si="33"/>
        <v>0</v>
      </c>
      <c r="AL85" s="131">
        <f t="shared" si="33"/>
        <v>0</v>
      </c>
      <c r="AM85" s="131">
        <f t="shared" si="33"/>
        <v>0</v>
      </c>
      <c r="AN85" s="131">
        <f t="shared" si="33"/>
        <v>0</v>
      </c>
      <c r="AO85" s="131">
        <f t="shared" si="33"/>
        <v>0</v>
      </c>
      <c r="AP85" s="131">
        <f t="shared" si="33"/>
        <v>0</v>
      </c>
      <c r="AQ85" s="131">
        <f t="shared" si="33"/>
        <v>0</v>
      </c>
      <c r="AR85" s="131">
        <f t="shared" si="33"/>
        <v>0</v>
      </c>
      <c r="AS85" s="131">
        <f t="shared" si="33"/>
        <v>0</v>
      </c>
      <c r="AT85" s="131">
        <f t="shared" si="33"/>
        <v>0</v>
      </c>
      <c r="AU85" s="131">
        <f t="shared" si="33"/>
        <v>0</v>
      </c>
      <c r="AV85" s="131">
        <f t="shared" si="33"/>
        <v>0</v>
      </c>
      <c r="AW85" s="131">
        <f t="shared" si="33"/>
        <v>0</v>
      </c>
      <c r="AX85" s="131">
        <f t="shared" si="33"/>
        <v>0</v>
      </c>
      <c r="AY85" s="131">
        <f t="shared" si="33"/>
        <v>0</v>
      </c>
      <c r="AZ85" s="131">
        <f t="shared" si="33"/>
        <v>0</v>
      </c>
      <c r="BA85" s="131">
        <f t="shared" si="33"/>
        <v>0</v>
      </c>
      <c r="BB85" s="131">
        <f t="shared" si="33"/>
        <v>0</v>
      </c>
      <c r="BC85" s="131">
        <f t="shared" si="33"/>
        <v>0</v>
      </c>
      <c r="BD85" s="131">
        <f t="shared" si="33"/>
        <v>0</v>
      </c>
      <c r="BE85" s="131">
        <f t="shared" si="33"/>
        <v>0</v>
      </c>
      <c r="BF85" s="131">
        <f t="shared" si="33"/>
        <v>0</v>
      </c>
      <c r="BG85" s="131">
        <f t="shared" si="33"/>
        <v>0</v>
      </c>
      <c r="BH85" s="131">
        <f t="shared" si="33"/>
        <v>0</v>
      </c>
      <c r="BI85" s="131">
        <f t="shared" si="33"/>
        <v>0</v>
      </c>
      <c r="BJ85" s="131">
        <f t="shared" si="33"/>
        <v>0</v>
      </c>
      <c r="BK85" s="131">
        <f t="shared" si="33"/>
        <v>0</v>
      </c>
      <c r="BL85" s="131">
        <f t="shared" si="33"/>
        <v>0</v>
      </c>
      <c r="BM85" s="131">
        <f t="shared" si="33"/>
        <v>0</v>
      </c>
      <c r="BN85" s="131">
        <f t="shared" si="33"/>
        <v>0</v>
      </c>
      <c r="BO85" s="131">
        <f t="shared" si="33"/>
        <v>0</v>
      </c>
      <c r="BP85" s="131">
        <f t="shared" si="33"/>
        <v>0</v>
      </c>
      <c r="BQ85" s="131">
        <f t="shared" si="33"/>
        <v>0</v>
      </c>
      <c r="BR85" s="131">
        <f t="shared" ref="BR85:DT85" si="34">SUM(BR80:BR84)</f>
        <v>0</v>
      </c>
      <c r="BS85" s="131">
        <f t="shared" si="34"/>
        <v>0</v>
      </c>
      <c r="BT85" s="131">
        <f t="shared" si="34"/>
        <v>0</v>
      </c>
      <c r="BU85" s="131">
        <f t="shared" si="34"/>
        <v>0</v>
      </c>
      <c r="BV85" s="131">
        <f t="shared" si="34"/>
        <v>0</v>
      </c>
      <c r="BW85" s="131">
        <f t="shared" si="34"/>
        <v>0</v>
      </c>
      <c r="BX85" s="131">
        <f t="shared" si="34"/>
        <v>0</v>
      </c>
      <c r="BY85" s="131">
        <f t="shared" si="34"/>
        <v>0</v>
      </c>
      <c r="BZ85" s="131">
        <f t="shared" si="34"/>
        <v>0</v>
      </c>
      <c r="CA85" s="131">
        <f t="shared" si="34"/>
        <v>0</v>
      </c>
      <c r="CB85" s="131">
        <f t="shared" si="34"/>
        <v>0</v>
      </c>
      <c r="CC85" s="131">
        <f t="shared" si="34"/>
        <v>0</v>
      </c>
      <c r="CD85" s="131">
        <f t="shared" si="34"/>
        <v>0</v>
      </c>
      <c r="CE85" s="131">
        <f t="shared" si="34"/>
        <v>0</v>
      </c>
      <c r="CF85" s="131">
        <f t="shared" si="34"/>
        <v>0</v>
      </c>
      <c r="CG85" s="131">
        <f t="shared" si="34"/>
        <v>0</v>
      </c>
      <c r="CH85" s="131">
        <f t="shared" si="34"/>
        <v>0</v>
      </c>
      <c r="CI85" s="131">
        <f t="shared" si="34"/>
        <v>0</v>
      </c>
      <c r="CJ85" s="131">
        <f t="shared" si="34"/>
        <v>0</v>
      </c>
      <c r="CK85" s="131">
        <f t="shared" si="34"/>
        <v>0</v>
      </c>
      <c r="CL85" s="131">
        <f t="shared" si="34"/>
        <v>0</v>
      </c>
      <c r="CM85" s="131">
        <f t="shared" si="34"/>
        <v>0</v>
      </c>
      <c r="CN85" s="131">
        <f t="shared" si="34"/>
        <v>0</v>
      </c>
      <c r="CO85" s="131">
        <f t="shared" si="34"/>
        <v>0</v>
      </c>
      <c r="CP85" s="131">
        <f t="shared" si="34"/>
        <v>0</v>
      </c>
      <c r="CQ85" s="131">
        <f t="shared" si="34"/>
        <v>0</v>
      </c>
      <c r="CR85" s="131">
        <f t="shared" si="34"/>
        <v>0</v>
      </c>
      <c r="CS85" s="131">
        <f t="shared" si="34"/>
        <v>0</v>
      </c>
      <c r="CT85" s="131">
        <f t="shared" si="34"/>
        <v>0</v>
      </c>
      <c r="CU85" s="131">
        <f t="shared" si="34"/>
        <v>0</v>
      </c>
      <c r="CV85" s="131">
        <f t="shared" si="34"/>
        <v>0</v>
      </c>
      <c r="CW85" s="131">
        <f t="shared" si="34"/>
        <v>0</v>
      </c>
      <c r="CX85" s="131">
        <f t="shared" si="34"/>
        <v>0</v>
      </c>
      <c r="CY85" s="131">
        <f t="shared" si="34"/>
        <v>0</v>
      </c>
      <c r="CZ85" s="131">
        <f t="shared" si="34"/>
        <v>0</v>
      </c>
      <c r="DA85" s="131">
        <f t="shared" si="34"/>
        <v>0</v>
      </c>
      <c r="DB85" s="131">
        <f t="shared" si="34"/>
        <v>0</v>
      </c>
      <c r="DC85" s="131">
        <f t="shared" si="34"/>
        <v>0</v>
      </c>
      <c r="DD85" s="131">
        <f t="shared" si="34"/>
        <v>0</v>
      </c>
      <c r="DE85" s="131">
        <f t="shared" si="34"/>
        <v>0</v>
      </c>
      <c r="DF85" s="131">
        <f t="shared" si="34"/>
        <v>0</v>
      </c>
      <c r="DG85" s="131">
        <f t="shared" si="34"/>
        <v>0</v>
      </c>
      <c r="DH85" s="131">
        <f t="shared" si="34"/>
        <v>0</v>
      </c>
      <c r="DI85" s="131">
        <f t="shared" si="34"/>
        <v>0</v>
      </c>
      <c r="DJ85" s="131">
        <f t="shared" si="34"/>
        <v>0</v>
      </c>
      <c r="DK85" s="131">
        <f t="shared" si="34"/>
        <v>0</v>
      </c>
      <c r="DL85" s="131">
        <f t="shared" si="34"/>
        <v>0</v>
      </c>
      <c r="DM85" s="131">
        <f t="shared" si="34"/>
        <v>0</v>
      </c>
      <c r="DN85" s="131">
        <f t="shared" si="34"/>
        <v>0</v>
      </c>
      <c r="DO85" s="131">
        <f t="shared" si="34"/>
        <v>0</v>
      </c>
      <c r="DP85" s="131">
        <f t="shared" si="34"/>
        <v>0</v>
      </c>
      <c r="DQ85" s="131">
        <f t="shared" si="34"/>
        <v>0</v>
      </c>
      <c r="DR85" s="131">
        <f t="shared" si="34"/>
        <v>0</v>
      </c>
      <c r="DS85" s="131">
        <f t="shared" si="34"/>
        <v>0</v>
      </c>
      <c r="DT85" s="131">
        <f t="shared" si="34"/>
        <v>0</v>
      </c>
      <c r="DU85" s="132"/>
      <c r="DV85" s="132"/>
      <c r="DW85" s="138" t="s">
        <v>63</v>
      </c>
      <c r="DX85" s="138">
        <v>0</v>
      </c>
      <c r="DY85" s="138">
        <v>1</v>
      </c>
      <c r="DZ85" s="138">
        <v>2</v>
      </c>
      <c r="EA85" s="138">
        <v>3</v>
      </c>
      <c r="EB85" s="138">
        <v>4</v>
      </c>
      <c r="EC85" s="119"/>
      <c r="ED85" s="119">
        <v>2</v>
      </c>
      <c r="EE85" s="119">
        <v>1</v>
      </c>
      <c r="EF85" s="119">
        <f t="shared" si="32"/>
        <v>0</v>
      </c>
      <c r="EG85" s="119"/>
      <c r="EH85" s="119"/>
    </row>
    <row r="86" spans="1:138" ht="16" customHeight="1">
      <c r="A86" s="120" t="s">
        <v>162</v>
      </c>
      <c r="E86" s="128" t="str">
        <f>IF('Data Entry'!E36="N/A",0,"")</f>
        <v/>
      </c>
      <c r="F86" s="128" t="str">
        <f>IF('Data Entry'!F36="N/A",0,"")</f>
        <v/>
      </c>
      <c r="G86" s="128" t="str">
        <f>IF('Data Entry'!G36="N/A",0,"")</f>
        <v/>
      </c>
      <c r="H86" s="128" t="str">
        <f>IF('Data Entry'!H36="N/A",0,"")</f>
        <v/>
      </c>
      <c r="I86" s="128" t="str">
        <f>IF('Data Entry'!I36="N/A",0,"")</f>
        <v/>
      </c>
      <c r="J86" s="128" t="str">
        <f>IF('Data Entry'!J36="N/A",0,"")</f>
        <v/>
      </c>
      <c r="K86" s="128" t="str">
        <f>IF('Data Entry'!K36="N/A",0,"")</f>
        <v/>
      </c>
      <c r="L86" s="128" t="str">
        <f>IF('Data Entry'!L36="N/A",0,"")</f>
        <v/>
      </c>
      <c r="M86" s="128" t="str">
        <f>IF('Data Entry'!M36="N/A",0,"")</f>
        <v/>
      </c>
      <c r="N86" s="128" t="str">
        <f>IF('Data Entry'!N36="N/A",0,"")</f>
        <v/>
      </c>
      <c r="O86" s="128" t="str">
        <f>IF('Data Entry'!O36="N/A",0,"")</f>
        <v/>
      </c>
      <c r="P86" s="128" t="str">
        <f>IF('Data Entry'!P36="N/A",0,"")</f>
        <v/>
      </c>
      <c r="Q86" s="128" t="str">
        <f>IF('Data Entry'!Q36="N/A",0,"")</f>
        <v/>
      </c>
      <c r="R86" s="128" t="str">
        <f>IF('Data Entry'!R36="N/A",0,"")</f>
        <v/>
      </c>
      <c r="S86" s="128" t="str">
        <f>IF('Data Entry'!S36="N/A",0,"")</f>
        <v/>
      </c>
      <c r="T86" s="128" t="str">
        <f>IF('Data Entry'!T36="N/A",0,"")</f>
        <v/>
      </c>
      <c r="U86" s="128" t="str">
        <f>IF('Data Entry'!U36="N/A",0,"")</f>
        <v/>
      </c>
      <c r="V86" s="128" t="str">
        <f>IF('Data Entry'!V36="N/A",0,"")</f>
        <v/>
      </c>
      <c r="W86" s="128" t="str">
        <f>IF('Data Entry'!W36="N/A",0,"")</f>
        <v/>
      </c>
      <c r="X86" s="128" t="str">
        <f>IF('Data Entry'!X36="N/A",0,"")</f>
        <v/>
      </c>
      <c r="Y86" s="128" t="str">
        <f>IF('Data Entry'!Y36="N/A",0,"")</f>
        <v/>
      </c>
      <c r="Z86" s="128" t="str">
        <f>IF('Data Entry'!Z36="N/A",0,"")</f>
        <v/>
      </c>
      <c r="AA86" s="128" t="str">
        <f>IF('Data Entry'!AA36="N/A",0,"")</f>
        <v/>
      </c>
      <c r="AB86" s="128" t="str">
        <f>IF('Data Entry'!AB36="N/A",0,"")</f>
        <v/>
      </c>
      <c r="AC86" s="128" t="str">
        <f>IF('Data Entry'!AC36="N/A",0,"")</f>
        <v/>
      </c>
      <c r="AD86" s="128" t="str">
        <f>IF('Data Entry'!AD36="N/A",0,"")</f>
        <v/>
      </c>
      <c r="AE86" s="128" t="str">
        <f>IF('Data Entry'!AE36="N/A",0,"")</f>
        <v/>
      </c>
      <c r="AF86" s="128" t="str">
        <f>IF('Data Entry'!AF36="N/A",0,"")</f>
        <v/>
      </c>
      <c r="AG86" s="128" t="str">
        <f>IF('Data Entry'!AG36="N/A",0,"")</f>
        <v/>
      </c>
      <c r="AH86" s="128" t="str">
        <f>IF('Data Entry'!AH36="N/A",0,"")</f>
        <v/>
      </c>
      <c r="AI86" s="128" t="str">
        <f>IF('Data Entry'!AI36="N/A",0,"")</f>
        <v/>
      </c>
      <c r="AJ86" s="128" t="str">
        <f>IF('Data Entry'!AJ36="N/A",0,"")</f>
        <v/>
      </c>
      <c r="AK86" s="128" t="str">
        <f>IF('Data Entry'!AK36="N/A",0,"")</f>
        <v/>
      </c>
      <c r="AL86" s="128" t="str">
        <f>IF('Data Entry'!AL36="N/A",0,"")</f>
        <v/>
      </c>
      <c r="AM86" s="128" t="str">
        <f>IF('Data Entry'!AM36="N/A",0,"")</f>
        <v/>
      </c>
      <c r="AN86" s="128" t="str">
        <f>IF('Data Entry'!AN36="N/A",0,"")</f>
        <v/>
      </c>
      <c r="AO86" s="128" t="str">
        <f>IF('Data Entry'!AO36="N/A",0,"")</f>
        <v/>
      </c>
      <c r="AP86" s="128" t="str">
        <f>IF('Data Entry'!AP36="N/A",0,"")</f>
        <v/>
      </c>
      <c r="AQ86" s="128" t="str">
        <f>IF('Data Entry'!AQ36="N/A",0,"")</f>
        <v/>
      </c>
      <c r="AR86" s="128" t="str">
        <f>IF('Data Entry'!AR36="N/A",0,"")</f>
        <v/>
      </c>
      <c r="AS86" s="128" t="str">
        <f>IF('Data Entry'!AS36="N/A",0,"")</f>
        <v/>
      </c>
      <c r="AT86" s="128" t="str">
        <f>IF('Data Entry'!AT36="N/A",0,"")</f>
        <v/>
      </c>
      <c r="AU86" s="128" t="str">
        <f>IF('Data Entry'!AU36="N/A",0,"")</f>
        <v/>
      </c>
      <c r="AV86" s="128" t="str">
        <f>IF('Data Entry'!AV36="N/A",0,"")</f>
        <v/>
      </c>
      <c r="AW86" s="128" t="str">
        <f>IF('Data Entry'!AW36="N/A",0,"")</f>
        <v/>
      </c>
      <c r="AX86" s="128" t="str">
        <f>IF('Data Entry'!AX36="N/A",0,"")</f>
        <v/>
      </c>
      <c r="AY86" s="128" t="str">
        <f>IF('Data Entry'!AY36="N/A",0,"")</f>
        <v/>
      </c>
      <c r="AZ86" s="128" t="str">
        <f>IF('Data Entry'!AZ36="N/A",0,"")</f>
        <v/>
      </c>
      <c r="BA86" s="128" t="str">
        <f>IF('Data Entry'!BA36="N/A",0,"")</f>
        <v/>
      </c>
      <c r="BB86" s="128" t="str">
        <f>IF('Data Entry'!BB36="N/A",0,"")</f>
        <v/>
      </c>
      <c r="BC86" s="128" t="str">
        <f>IF('Data Entry'!BC36="N/A",0,"")</f>
        <v/>
      </c>
      <c r="BD86" s="128" t="str">
        <f>IF('Data Entry'!BD36="N/A",0,"")</f>
        <v/>
      </c>
      <c r="BE86" s="128" t="str">
        <f>IF('Data Entry'!BE36="N/A",0,"")</f>
        <v/>
      </c>
      <c r="BF86" s="128" t="str">
        <f>IF('Data Entry'!BF36="N/A",0,"")</f>
        <v/>
      </c>
      <c r="BG86" s="128" t="str">
        <f>IF('Data Entry'!BG36="N/A",0,"")</f>
        <v/>
      </c>
      <c r="BH86" s="128" t="str">
        <f>IF('Data Entry'!BH36="N/A",0,"")</f>
        <v/>
      </c>
      <c r="BI86" s="128" t="str">
        <f>IF('Data Entry'!BI36="N/A",0,"")</f>
        <v/>
      </c>
      <c r="BJ86" s="128" t="str">
        <f>IF('Data Entry'!BJ36="N/A",0,"")</f>
        <v/>
      </c>
      <c r="BK86" s="128" t="str">
        <f>IF('Data Entry'!BK36="N/A",0,"")</f>
        <v/>
      </c>
      <c r="BL86" s="128" t="str">
        <f>IF('Data Entry'!BL36="N/A",0,"")</f>
        <v/>
      </c>
      <c r="BM86" s="128" t="str">
        <f>IF('Data Entry'!BM36="N/A",0,"")</f>
        <v/>
      </c>
      <c r="BN86" s="128" t="str">
        <f>IF('Data Entry'!BN36="N/A",0,"")</f>
        <v/>
      </c>
      <c r="BO86" s="128" t="str">
        <f>IF('Data Entry'!BO36="N/A",0,"")</f>
        <v/>
      </c>
      <c r="BP86" s="128" t="str">
        <f>IF('Data Entry'!BP36="N/A",0,"")</f>
        <v/>
      </c>
      <c r="BQ86" s="128" t="str">
        <f>IF('Data Entry'!BQ36="N/A",0,"")</f>
        <v/>
      </c>
      <c r="BR86" s="128" t="str">
        <f>IF('Data Entry'!BR36="N/A",0,"")</f>
        <v/>
      </c>
      <c r="BS86" s="128" t="str">
        <f>IF('Data Entry'!BS36="N/A",0,"")</f>
        <v/>
      </c>
      <c r="BT86" s="128" t="str">
        <f>IF('Data Entry'!BT36="N/A",0,"")</f>
        <v/>
      </c>
      <c r="BU86" s="128" t="str">
        <f>IF('Data Entry'!BU36="N/A",0,"")</f>
        <v/>
      </c>
      <c r="BV86" s="128" t="str">
        <f>IF('Data Entry'!BV36="N/A",0,"")</f>
        <v/>
      </c>
      <c r="BW86" s="128" t="str">
        <f>IF('Data Entry'!BW36="N/A",0,"")</f>
        <v/>
      </c>
      <c r="BX86" s="128" t="str">
        <f>IF('Data Entry'!BX36="N/A",0,"")</f>
        <v/>
      </c>
      <c r="BY86" s="128" t="str">
        <f>IF('Data Entry'!BY36="N/A",0,"")</f>
        <v/>
      </c>
      <c r="BZ86" s="128" t="str">
        <f>IF('Data Entry'!BZ36="N/A",0,"")</f>
        <v/>
      </c>
      <c r="CA86" s="128" t="str">
        <f>IF('Data Entry'!CA36="N/A",0,"")</f>
        <v/>
      </c>
      <c r="CB86" s="128" t="str">
        <f>IF('Data Entry'!CB36="N/A",0,"")</f>
        <v/>
      </c>
      <c r="CC86" s="128" t="str">
        <f>IF('Data Entry'!CC36="N/A",0,"")</f>
        <v/>
      </c>
      <c r="CD86" s="128" t="str">
        <f>IF('Data Entry'!CD36="N/A",0,"")</f>
        <v/>
      </c>
      <c r="CE86" s="128" t="str">
        <f>IF('Data Entry'!CE36="N/A",0,"")</f>
        <v/>
      </c>
      <c r="CF86" s="128" t="str">
        <f>IF('Data Entry'!CF36="N/A",0,"")</f>
        <v/>
      </c>
      <c r="CG86" s="128" t="str">
        <f>IF('Data Entry'!CG36="N/A",0,"")</f>
        <v/>
      </c>
      <c r="CH86" s="128" t="str">
        <f>IF('Data Entry'!CH36="N/A",0,"")</f>
        <v/>
      </c>
      <c r="CI86" s="128" t="str">
        <f>IF('Data Entry'!CI36="N/A",0,"")</f>
        <v/>
      </c>
      <c r="CJ86" s="128" t="str">
        <f>IF('Data Entry'!CJ36="N/A",0,"")</f>
        <v/>
      </c>
      <c r="CK86" s="128" t="str">
        <f>IF('Data Entry'!CK36="N/A",0,"")</f>
        <v/>
      </c>
      <c r="CL86" s="128" t="str">
        <f>IF('Data Entry'!CL36="N/A",0,"")</f>
        <v/>
      </c>
      <c r="CM86" s="128" t="str">
        <f>IF('Data Entry'!CM36="N/A",0,"")</f>
        <v/>
      </c>
      <c r="CN86" s="128" t="str">
        <f>IF('Data Entry'!CN36="N/A",0,"")</f>
        <v/>
      </c>
      <c r="CO86" s="128" t="str">
        <f>IF('Data Entry'!CO36="N/A",0,"")</f>
        <v/>
      </c>
      <c r="CP86" s="128" t="str">
        <f>IF('Data Entry'!CP36="N/A",0,"")</f>
        <v/>
      </c>
      <c r="CQ86" s="128" t="str">
        <f>IF('Data Entry'!CQ36="N/A",0,"")</f>
        <v/>
      </c>
      <c r="CR86" s="128" t="str">
        <f>IF('Data Entry'!CR36="N/A",0,"")</f>
        <v/>
      </c>
      <c r="CS86" s="128" t="str">
        <f>IF('Data Entry'!CS36="N/A",0,"")</f>
        <v/>
      </c>
      <c r="CT86" s="128" t="str">
        <f>IF('Data Entry'!CT36="N/A",0,"")</f>
        <v/>
      </c>
      <c r="CU86" s="128" t="str">
        <f>IF('Data Entry'!CU36="N/A",0,"")</f>
        <v/>
      </c>
      <c r="CV86" s="128" t="str">
        <f>IF('Data Entry'!CV36="N/A",0,"")</f>
        <v/>
      </c>
      <c r="CW86" s="128" t="str">
        <f>IF('Data Entry'!CW36="N/A",0,"")</f>
        <v/>
      </c>
      <c r="CX86" s="128" t="str">
        <f>IF('Data Entry'!CX36="N/A",0,"")</f>
        <v/>
      </c>
      <c r="CY86" s="128" t="str">
        <f>IF('Data Entry'!CY36="N/A",0,"")</f>
        <v/>
      </c>
      <c r="CZ86" s="128" t="str">
        <f>IF('Data Entry'!CZ36="N/A",0,"")</f>
        <v/>
      </c>
      <c r="DA86" s="128" t="str">
        <f>IF('Data Entry'!DA36="N/A",0,"")</f>
        <v/>
      </c>
      <c r="DB86" s="128" t="str">
        <f>IF('Data Entry'!DB36="N/A",0,"")</f>
        <v/>
      </c>
      <c r="DC86" s="128" t="str">
        <f>IF('Data Entry'!DC36="N/A",0,"")</f>
        <v/>
      </c>
      <c r="DD86" s="128" t="str">
        <f>IF('Data Entry'!DD36="N/A",0,"")</f>
        <v/>
      </c>
      <c r="DE86" s="128" t="str">
        <f>IF('Data Entry'!DE36="N/A",0,"")</f>
        <v/>
      </c>
      <c r="DF86" s="128" t="str">
        <f>IF('Data Entry'!DF36="N/A",0,"")</f>
        <v/>
      </c>
      <c r="DG86" s="128" t="str">
        <f>IF('Data Entry'!DG36="N/A",0,"")</f>
        <v/>
      </c>
      <c r="DH86" s="128" t="str">
        <f>IF('Data Entry'!DH36="N/A",0,"")</f>
        <v/>
      </c>
      <c r="DI86" s="128" t="str">
        <f>IF('Data Entry'!DI36="N/A",0,"")</f>
        <v/>
      </c>
      <c r="DJ86" s="128" t="str">
        <f>IF('Data Entry'!DJ36="N/A",0,"")</f>
        <v/>
      </c>
      <c r="DK86" s="128" t="str">
        <f>IF('Data Entry'!DK36="N/A",0,"")</f>
        <v/>
      </c>
      <c r="DL86" s="128" t="str">
        <f>IF('Data Entry'!DL36="N/A",0,"")</f>
        <v/>
      </c>
      <c r="DM86" s="128" t="str">
        <f>IF('Data Entry'!DM36="N/A",0,"")</f>
        <v/>
      </c>
      <c r="DN86" s="128" t="str">
        <f>IF('Data Entry'!DN36="N/A",0,"")</f>
        <v/>
      </c>
      <c r="DO86" s="128" t="str">
        <f>IF('Data Entry'!DO36="N/A",0,"")</f>
        <v/>
      </c>
      <c r="DP86" s="128" t="str">
        <f>IF('Data Entry'!DP36="N/A",0,"")</f>
        <v/>
      </c>
      <c r="DQ86" s="128" t="str">
        <f>IF('Data Entry'!DQ36="N/A",0,"")</f>
        <v/>
      </c>
      <c r="DR86" s="128" t="str">
        <f>IF('Data Entry'!DR36="N/A",0,"")</f>
        <v/>
      </c>
      <c r="DS86" s="128" t="str">
        <f>IF('Data Entry'!DS36="N/A",0,"")</f>
        <v/>
      </c>
      <c r="DT86" s="128" t="str">
        <f>IF('Data Entry'!DT36="N/A",0,"")</f>
        <v/>
      </c>
      <c r="DU86" s="127"/>
      <c r="DV86" s="127"/>
      <c r="DW86" s="138">
        <v>0</v>
      </c>
      <c r="DX86" s="138">
        <f>COUNTIFS($E79:$DT79,0,$E85:$DT85,0)</f>
        <v>0</v>
      </c>
      <c r="DY86" s="138">
        <f>COUNTIFS($E79:$DT79,0,$E85:$DT85,1)</f>
        <v>0</v>
      </c>
      <c r="DZ86" s="138">
        <f>COUNTIFS($E79:$DT79,0,$E85:$DT85,2)</f>
        <v>0</v>
      </c>
      <c r="EA86" s="138">
        <f>COUNTIFS($E79:$DT79,0,$E85:$DT85,3)</f>
        <v>0</v>
      </c>
      <c r="EB86" s="138">
        <f>COUNTIFS($E79:$DT79,0,$E85:$DT85,4)</f>
        <v>0</v>
      </c>
      <c r="ED86" s="119">
        <v>3</v>
      </c>
      <c r="EE86" s="119">
        <v>1</v>
      </c>
      <c r="EF86" s="119">
        <f t="shared" si="32"/>
        <v>0</v>
      </c>
    </row>
    <row r="87" spans="1:138" ht="16" customHeight="1">
      <c r="A87" s="120" t="s">
        <v>163</v>
      </c>
      <c r="E87" s="128" t="str">
        <f>IF('Data Entry'!E36="Post- only",1,"")</f>
        <v/>
      </c>
      <c r="F87" s="128" t="str">
        <f>IF('Data Entry'!F36="Post- only",1,"")</f>
        <v/>
      </c>
      <c r="G87" s="128" t="str">
        <f>IF('Data Entry'!G36="Post- only",1,"")</f>
        <v/>
      </c>
      <c r="H87" s="128" t="str">
        <f>IF('Data Entry'!H36="Post- only",1,"")</f>
        <v/>
      </c>
      <c r="I87" s="128" t="str">
        <f>IF('Data Entry'!I36="Post- only",1,"")</f>
        <v/>
      </c>
      <c r="J87" s="128" t="str">
        <f>IF('Data Entry'!J36="Post- only",1,"")</f>
        <v/>
      </c>
      <c r="K87" s="128" t="str">
        <f>IF('Data Entry'!K36="Post- only",1,"")</f>
        <v/>
      </c>
      <c r="L87" s="128" t="str">
        <f>IF('Data Entry'!L36="Post- only",1,"")</f>
        <v/>
      </c>
      <c r="M87" s="128" t="str">
        <f>IF('Data Entry'!M36="Post- only",1,"")</f>
        <v/>
      </c>
      <c r="N87" s="128" t="str">
        <f>IF('Data Entry'!N36="Post- only",1,"")</f>
        <v/>
      </c>
      <c r="O87" s="128" t="str">
        <f>IF('Data Entry'!O36="Post- only",1,"")</f>
        <v/>
      </c>
      <c r="P87" s="128" t="str">
        <f>IF('Data Entry'!P36="Post- only",1,"")</f>
        <v/>
      </c>
      <c r="Q87" s="128" t="str">
        <f>IF('Data Entry'!Q36="Post- only",1,"")</f>
        <v/>
      </c>
      <c r="R87" s="128" t="str">
        <f>IF('Data Entry'!R36="Post- only",1,"")</f>
        <v/>
      </c>
      <c r="S87" s="128" t="str">
        <f>IF('Data Entry'!S36="Post- only",1,"")</f>
        <v/>
      </c>
      <c r="T87" s="128" t="str">
        <f>IF('Data Entry'!T36="Post- only",1,"")</f>
        <v/>
      </c>
      <c r="U87" s="128" t="str">
        <f>IF('Data Entry'!U36="Post- only",1,"")</f>
        <v/>
      </c>
      <c r="V87" s="128" t="str">
        <f>IF('Data Entry'!V36="Post- only",1,"")</f>
        <v/>
      </c>
      <c r="W87" s="128" t="str">
        <f>IF('Data Entry'!W36="Post- only",1,"")</f>
        <v/>
      </c>
      <c r="X87" s="128" t="str">
        <f>IF('Data Entry'!X36="Post- only",1,"")</f>
        <v/>
      </c>
      <c r="Y87" s="128" t="str">
        <f>IF('Data Entry'!Y36="Post- only",1,"")</f>
        <v/>
      </c>
      <c r="Z87" s="128" t="str">
        <f>IF('Data Entry'!Z36="Post- only",1,"")</f>
        <v/>
      </c>
      <c r="AA87" s="128" t="str">
        <f>IF('Data Entry'!AA36="Post- only",1,"")</f>
        <v/>
      </c>
      <c r="AB87" s="128" t="str">
        <f>IF('Data Entry'!AB36="Post- only",1,"")</f>
        <v/>
      </c>
      <c r="AC87" s="128" t="str">
        <f>IF('Data Entry'!AC36="Post- only",1,"")</f>
        <v/>
      </c>
      <c r="AD87" s="128" t="str">
        <f>IF('Data Entry'!AD36="Post- only",1,"")</f>
        <v/>
      </c>
      <c r="AE87" s="128" t="str">
        <f>IF('Data Entry'!AE36="Post- only",1,"")</f>
        <v/>
      </c>
      <c r="AF87" s="128" t="str">
        <f>IF('Data Entry'!AF36="Post- only",1,"")</f>
        <v/>
      </c>
      <c r="AG87" s="128" t="str">
        <f>IF('Data Entry'!AG36="Post- only",1,"")</f>
        <v/>
      </c>
      <c r="AH87" s="128" t="str">
        <f>IF('Data Entry'!AH36="Post- only",1,"")</f>
        <v/>
      </c>
      <c r="AI87" s="128" t="str">
        <f>IF('Data Entry'!AI36="Post- only",1,"")</f>
        <v/>
      </c>
      <c r="AJ87" s="128" t="str">
        <f>IF('Data Entry'!AJ36="Post- only",1,"")</f>
        <v/>
      </c>
      <c r="AK87" s="128" t="str">
        <f>IF('Data Entry'!AK36="Post- only",1,"")</f>
        <v/>
      </c>
      <c r="AL87" s="128" t="str">
        <f>IF('Data Entry'!AL36="Post- only",1,"")</f>
        <v/>
      </c>
      <c r="AM87" s="128" t="str">
        <f>IF('Data Entry'!AM36="Post- only",1,"")</f>
        <v/>
      </c>
      <c r="AN87" s="128" t="str">
        <f>IF('Data Entry'!AN36="Post- only",1,"")</f>
        <v/>
      </c>
      <c r="AO87" s="128" t="str">
        <f>IF('Data Entry'!AO36="Post- only",1,"")</f>
        <v/>
      </c>
      <c r="AP87" s="128" t="str">
        <f>IF('Data Entry'!AP36="Post- only",1,"")</f>
        <v/>
      </c>
      <c r="AQ87" s="128" t="str">
        <f>IF('Data Entry'!AQ36="Post- only",1,"")</f>
        <v/>
      </c>
      <c r="AR87" s="128" t="str">
        <f>IF('Data Entry'!AR36="Post- only",1,"")</f>
        <v/>
      </c>
      <c r="AS87" s="128" t="str">
        <f>IF('Data Entry'!AS36="Post- only",1,"")</f>
        <v/>
      </c>
      <c r="AT87" s="128" t="str">
        <f>IF('Data Entry'!AT36="Post- only",1,"")</f>
        <v/>
      </c>
      <c r="AU87" s="128" t="str">
        <f>IF('Data Entry'!AU36="Post- only",1,"")</f>
        <v/>
      </c>
      <c r="AV87" s="128" t="str">
        <f>IF('Data Entry'!AV36="Post- only",1,"")</f>
        <v/>
      </c>
      <c r="AW87" s="128" t="str">
        <f>IF('Data Entry'!AW36="Post- only",1,"")</f>
        <v/>
      </c>
      <c r="AX87" s="128" t="str">
        <f>IF('Data Entry'!AX36="Post- only",1,"")</f>
        <v/>
      </c>
      <c r="AY87" s="128" t="str">
        <f>IF('Data Entry'!AY36="Post- only",1,"")</f>
        <v/>
      </c>
      <c r="AZ87" s="128" t="str">
        <f>IF('Data Entry'!AZ36="Post- only",1,"")</f>
        <v/>
      </c>
      <c r="BA87" s="128" t="str">
        <f>IF('Data Entry'!BA36="Post- only",1,"")</f>
        <v/>
      </c>
      <c r="BB87" s="128" t="str">
        <f>IF('Data Entry'!BB36="Post- only",1,"")</f>
        <v/>
      </c>
      <c r="BC87" s="128" t="str">
        <f>IF('Data Entry'!BC36="Post- only",1,"")</f>
        <v/>
      </c>
      <c r="BD87" s="128" t="str">
        <f>IF('Data Entry'!BD36="Post- only",1,"")</f>
        <v/>
      </c>
      <c r="BE87" s="128" t="str">
        <f>IF('Data Entry'!BE36="Post- only",1,"")</f>
        <v/>
      </c>
      <c r="BF87" s="128" t="str">
        <f>IF('Data Entry'!BF36="Post- only",1,"")</f>
        <v/>
      </c>
      <c r="BG87" s="128" t="str">
        <f>IF('Data Entry'!BG36="Post- only",1,"")</f>
        <v/>
      </c>
      <c r="BH87" s="128" t="str">
        <f>IF('Data Entry'!BH36="Post- only",1,"")</f>
        <v/>
      </c>
      <c r="BI87" s="128" t="str">
        <f>IF('Data Entry'!BI36="Post- only",1,"")</f>
        <v/>
      </c>
      <c r="BJ87" s="128" t="str">
        <f>IF('Data Entry'!BJ36="Post- only",1,"")</f>
        <v/>
      </c>
      <c r="BK87" s="128" t="str">
        <f>IF('Data Entry'!BK36="Post- only",1,"")</f>
        <v/>
      </c>
      <c r="BL87" s="128" t="str">
        <f>IF('Data Entry'!BL36="Post- only",1,"")</f>
        <v/>
      </c>
      <c r="BM87" s="128" t="str">
        <f>IF('Data Entry'!BM36="Post- only",1,"")</f>
        <v/>
      </c>
      <c r="BN87" s="128" t="str">
        <f>IF('Data Entry'!BN36="Post- only",1,"")</f>
        <v/>
      </c>
      <c r="BO87" s="128" t="str">
        <f>IF('Data Entry'!BO36="Post- only",1,"")</f>
        <v/>
      </c>
      <c r="BP87" s="128" t="str">
        <f>IF('Data Entry'!BP36="Post- only",1,"")</f>
        <v/>
      </c>
      <c r="BQ87" s="128" t="str">
        <f>IF('Data Entry'!BQ36="Post- only",1,"")</f>
        <v/>
      </c>
      <c r="BR87" s="128" t="str">
        <f>IF('Data Entry'!BR36="Post- only",1,"")</f>
        <v/>
      </c>
      <c r="BS87" s="128" t="str">
        <f>IF('Data Entry'!BS36="Post- only",1,"")</f>
        <v/>
      </c>
      <c r="BT87" s="128" t="str">
        <f>IF('Data Entry'!BT36="Post- only",1,"")</f>
        <v/>
      </c>
      <c r="BU87" s="128" t="str">
        <f>IF('Data Entry'!BU36="Post- only",1,"")</f>
        <v/>
      </c>
      <c r="BV87" s="128" t="str">
        <f>IF('Data Entry'!BV36="Post- only",1,"")</f>
        <v/>
      </c>
      <c r="BW87" s="128" t="str">
        <f>IF('Data Entry'!BW36="Post- only",1,"")</f>
        <v/>
      </c>
      <c r="BX87" s="128" t="str">
        <f>IF('Data Entry'!BX36="Post- only",1,"")</f>
        <v/>
      </c>
      <c r="BY87" s="128" t="str">
        <f>IF('Data Entry'!BY36="Post- only",1,"")</f>
        <v/>
      </c>
      <c r="BZ87" s="128" t="str">
        <f>IF('Data Entry'!BZ36="Post- only",1,"")</f>
        <v/>
      </c>
      <c r="CA87" s="128" t="str">
        <f>IF('Data Entry'!CA36="Post- only",1,"")</f>
        <v/>
      </c>
      <c r="CB87" s="128" t="str">
        <f>IF('Data Entry'!CB36="Post- only",1,"")</f>
        <v/>
      </c>
      <c r="CC87" s="128" t="str">
        <f>IF('Data Entry'!CC36="Post- only",1,"")</f>
        <v/>
      </c>
      <c r="CD87" s="128" t="str">
        <f>IF('Data Entry'!CD36="Post- only",1,"")</f>
        <v/>
      </c>
      <c r="CE87" s="128" t="str">
        <f>IF('Data Entry'!CE36="Post- only",1,"")</f>
        <v/>
      </c>
      <c r="CF87" s="128" t="str">
        <f>IF('Data Entry'!CF36="Post- only",1,"")</f>
        <v/>
      </c>
      <c r="CG87" s="128" t="str">
        <f>IF('Data Entry'!CG36="Post- only",1,"")</f>
        <v/>
      </c>
      <c r="CH87" s="128" t="str">
        <f>IF('Data Entry'!CH36="Post- only",1,"")</f>
        <v/>
      </c>
      <c r="CI87" s="128" t="str">
        <f>IF('Data Entry'!CI36="Post- only",1,"")</f>
        <v/>
      </c>
      <c r="CJ87" s="128" t="str">
        <f>IF('Data Entry'!CJ36="Post- only",1,"")</f>
        <v/>
      </c>
      <c r="CK87" s="128" t="str">
        <f>IF('Data Entry'!CK36="Post- only",1,"")</f>
        <v/>
      </c>
      <c r="CL87" s="128" t="str">
        <f>IF('Data Entry'!CL36="Post- only",1,"")</f>
        <v/>
      </c>
      <c r="CM87" s="128" t="str">
        <f>IF('Data Entry'!CM36="Post- only",1,"")</f>
        <v/>
      </c>
      <c r="CN87" s="128" t="str">
        <f>IF('Data Entry'!CN36="Post- only",1,"")</f>
        <v/>
      </c>
      <c r="CO87" s="128" t="str">
        <f>IF('Data Entry'!CO36="Post- only",1,"")</f>
        <v/>
      </c>
      <c r="CP87" s="128" t="str">
        <f>IF('Data Entry'!CP36="Post- only",1,"")</f>
        <v/>
      </c>
      <c r="CQ87" s="128" t="str">
        <f>IF('Data Entry'!CQ36="Post- only",1,"")</f>
        <v/>
      </c>
      <c r="CR87" s="128" t="str">
        <f>IF('Data Entry'!CR36="Post- only",1,"")</f>
        <v/>
      </c>
      <c r="CS87" s="128" t="str">
        <f>IF('Data Entry'!CS36="Post- only",1,"")</f>
        <v/>
      </c>
      <c r="CT87" s="128" t="str">
        <f>IF('Data Entry'!CT36="Post- only",1,"")</f>
        <v/>
      </c>
      <c r="CU87" s="128" t="str">
        <f>IF('Data Entry'!CU36="Post- only",1,"")</f>
        <v/>
      </c>
      <c r="CV87" s="128" t="str">
        <f>IF('Data Entry'!CV36="Post- only",1,"")</f>
        <v/>
      </c>
      <c r="CW87" s="128" t="str">
        <f>IF('Data Entry'!CW36="Post- only",1,"")</f>
        <v/>
      </c>
      <c r="CX87" s="128" t="str">
        <f>IF('Data Entry'!CX36="Post- only",1,"")</f>
        <v/>
      </c>
      <c r="CY87" s="128" t="str">
        <f>IF('Data Entry'!CY36="Post- only",1,"")</f>
        <v/>
      </c>
      <c r="CZ87" s="128" t="str">
        <f>IF('Data Entry'!CZ36="Post- only",1,"")</f>
        <v/>
      </c>
      <c r="DA87" s="128" t="str">
        <f>IF('Data Entry'!DA36="Post- only",1,"")</f>
        <v/>
      </c>
      <c r="DB87" s="128" t="str">
        <f>IF('Data Entry'!DB36="Post- only",1,"")</f>
        <v/>
      </c>
      <c r="DC87" s="128" t="str">
        <f>IF('Data Entry'!DC36="Post- only",1,"")</f>
        <v/>
      </c>
      <c r="DD87" s="128" t="str">
        <f>IF('Data Entry'!DD36="Post- only",1,"")</f>
        <v/>
      </c>
      <c r="DE87" s="128" t="str">
        <f>IF('Data Entry'!DE36="Post- only",1,"")</f>
        <v/>
      </c>
      <c r="DF87" s="128" t="str">
        <f>IF('Data Entry'!DF36="Post- only",1,"")</f>
        <v/>
      </c>
      <c r="DG87" s="128" t="str">
        <f>IF('Data Entry'!DG36="Post- only",1,"")</f>
        <v/>
      </c>
      <c r="DH87" s="128" t="str">
        <f>IF('Data Entry'!DH36="Post- only",1,"")</f>
        <v/>
      </c>
      <c r="DI87" s="128" t="str">
        <f>IF('Data Entry'!DI36="Post- only",1,"")</f>
        <v/>
      </c>
      <c r="DJ87" s="128" t="str">
        <f>IF('Data Entry'!DJ36="Post- only",1,"")</f>
        <v/>
      </c>
      <c r="DK87" s="128" t="str">
        <f>IF('Data Entry'!DK36="Post- only",1,"")</f>
        <v/>
      </c>
      <c r="DL87" s="128" t="str">
        <f>IF('Data Entry'!DL36="Post- only",1,"")</f>
        <v/>
      </c>
      <c r="DM87" s="128" t="str">
        <f>IF('Data Entry'!DM36="Post- only",1,"")</f>
        <v/>
      </c>
      <c r="DN87" s="128" t="str">
        <f>IF('Data Entry'!DN36="Post- only",1,"")</f>
        <v/>
      </c>
      <c r="DO87" s="128" t="str">
        <f>IF('Data Entry'!DO36="Post- only",1,"")</f>
        <v/>
      </c>
      <c r="DP87" s="128" t="str">
        <f>IF('Data Entry'!DP36="Post- only",1,"")</f>
        <v/>
      </c>
      <c r="DQ87" s="128" t="str">
        <f>IF('Data Entry'!DQ36="Post- only",1,"")</f>
        <v/>
      </c>
      <c r="DR87" s="128" t="str">
        <f>IF('Data Entry'!DR36="Post- only",1,"")</f>
        <v/>
      </c>
      <c r="DS87" s="128" t="str">
        <f>IF('Data Entry'!DS36="Post- only",1,"")</f>
        <v/>
      </c>
      <c r="DT87" s="128" t="str">
        <f>IF('Data Entry'!DT36="Post- only",1,"")</f>
        <v/>
      </c>
      <c r="DU87" s="127"/>
      <c r="DV87" s="127"/>
      <c r="DW87" s="138">
        <v>1</v>
      </c>
      <c r="DX87" s="138">
        <f>COUNTIFS($E79:$DT79,1,$E85:$DT85,0)</f>
        <v>0</v>
      </c>
      <c r="DY87" s="138">
        <f>COUNTIFS($E79:$DT79,1,$E85:$DT85,1)</f>
        <v>0</v>
      </c>
      <c r="DZ87" s="138">
        <f>COUNTIFS($E79:$DT79,1,$E85:$DT85,2)</f>
        <v>0</v>
      </c>
      <c r="EA87" s="138">
        <f>COUNTIFS($E79:$DT79,1,$E85:$DT85,3)</f>
        <v>0</v>
      </c>
      <c r="EB87" s="138">
        <f>COUNTIFS($E79:$DT79,1,$E85:$DT85,4)</f>
        <v>0</v>
      </c>
      <c r="ED87" s="119">
        <v>4</v>
      </c>
      <c r="EE87" s="119">
        <v>1</v>
      </c>
      <c r="EF87" s="119">
        <f t="shared" si="32"/>
        <v>0</v>
      </c>
    </row>
    <row r="88" spans="1:138" ht="16" customHeight="1">
      <c r="A88" s="120" t="s">
        <v>164</v>
      </c>
      <c r="E88" s="128" t="str">
        <f>IF('Data Entry'!E36="Pre/ post",2,"")</f>
        <v/>
      </c>
      <c r="F88" s="128" t="str">
        <f>IF('Data Entry'!F36="Pre/ post",2,"")</f>
        <v/>
      </c>
      <c r="G88" s="128" t="str">
        <f>IF('Data Entry'!G36="Pre/ post",2,"")</f>
        <v/>
      </c>
      <c r="H88" s="128" t="str">
        <f>IF('Data Entry'!H36="Pre/ post",2,"")</f>
        <v/>
      </c>
      <c r="I88" s="128" t="str">
        <f>IF('Data Entry'!I36="Pre/ post",2,"")</f>
        <v/>
      </c>
      <c r="J88" s="128" t="str">
        <f>IF('Data Entry'!K36="Pre/ post",2,"")</f>
        <v/>
      </c>
      <c r="K88" s="128" t="str">
        <f>IF('Data Entry'!L36="Pre/ post",2,"")</f>
        <v/>
      </c>
      <c r="L88" s="128" t="str">
        <f>IF('Data Entry'!M36="Pre/ post",2,"")</f>
        <v/>
      </c>
      <c r="M88" s="128" t="str">
        <f>IF('Data Entry'!N36="Pre/ post",2,"")</f>
        <v/>
      </c>
      <c r="N88" s="128" t="str">
        <f>IF('Data Entry'!O36="Pre/ post",2,"")</f>
        <v/>
      </c>
      <c r="O88" s="128" t="str">
        <f>IF('Data Entry'!P36="Pre/ post",2,"")</f>
        <v/>
      </c>
      <c r="P88" s="128" t="str">
        <f>IF('Data Entry'!Q36="Pre/ post",2,"")</f>
        <v/>
      </c>
      <c r="Q88" s="128" t="str">
        <f>IF('Data Entry'!R36="Pre/ post",2,"")</f>
        <v/>
      </c>
      <c r="R88" s="128" t="str">
        <f>IF('Data Entry'!S36="Pre/ post",2,"")</f>
        <v/>
      </c>
      <c r="S88" s="128" t="str">
        <f>IF('Data Entry'!T36="Pre/ post",2,"")</f>
        <v/>
      </c>
      <c r="T88" s="128" t="str">
        <f>IF('Data Entry'!U36="Pre/ post",2,"")</f>
        <v/>
      </c>
      <c r="U88" s="128" t="str">
        <f>IF('Data Entry'!V36="Pre/ post",2,"")</f>
        <v/>
      </c>
      <c r="V88" s="128" t="str">
        <f>IF('Data Entry'!W36="Pre/ post",2,"")</f>
        <v/>
      </c>
      <c r="W88" s="128" t="str">
        <f>IF('Data Entry'!X36="Pre/ post",2,"")</f>
        <v/>
      </c>
      <c r="X88" s="128" t="str">
        <f>IF('Data Entry'!Y36="Pre/ post",2,"")</f>
        <v/>
      </c>
      <c r="Y88" s="128" t="str">
        <f>IF('Data Entry'!Z36="Pre/ post",2,"")</f>
        <v/>
      </c>
      <c r="Z88" s="128" t="str">
        <f>IF('Data Entry'!AA36="Pre/ post",2,"")</f>
        <v/>
      </c>
      <c r="AA88" s="128" t="str">
        <f>IF('Data Entry'!AB36="Pre/ post",2,"")</f>
        <v/>
      </c>
      <c r="AB88" s="128" t="str">
        <f>IF('Data Entry'!AC36="Pre/ post",2,"")</f>
        <v/>
      </c>
      <c r="AC88" s="128" t="str">
        <f>IF('Data Entry'!AD36="Pre/ post",2,"")</f>
        <v/>
      </c>
      <c r="AD88" s="128" t="str">
        <f>IF('Data Entry'!AE36="Pre/ post",2,"")</f>
        <v/>
      </c>
      <c r="AE88" s="128" t="str">
        <f>IF('Data Entry'!AF36="Pre/ post",2,"")</f>
        <v/>
      </c>
      <c r="AF88" s="128" t="str">
        <f>IF('Data Entry'!AG36="Pre/ post",2,"")</f>
        <v/>
      </c>
      <c r="AG88" s="128" t="str">
        <f>IF('Data Entry'!AH36="Pre/ post",2,"")</f>
        <v/>
      </c>
      <c r="AH88" s="128" t="str">
        <f>IF('Data Entry'!AI36="Pre/ post",2,"")</f>
        <v/>
      </c>
      <c r="AI88" s="128" t="str">
        <f>IF('Data Entry'!AJ36="Pre/ post",2,"")</f>
        <v/>
      </c>
      <c r="AJ88" s="128" t="str">
        <f>IF('Data Entry'!AK36="Pre/ post",2,"")</f>
        <v/>
      </c>
      <c r="AK88" s="128" t="str">
        <f>IF('Data Entry'!AL36="Pre/ post",2,"")</f>
        <v/>
      </c>
      <c r="AL88" s="128" t="str">
        <f>IF('Data Entry'!AM36="Pre/ post",2,"")</f>
        <v/>
      </c>
      <c r="AM88" s="128" t="str">
        <f>IF('Data Entry'!AN36="Pre/ post",2,"")</f>
        <v/>
      </c>
      <c r="AN88" s="128" t="str">
        <f>IF('Data Entry'!DU36="Pre/ post",2,"")</f>
        <v/>
      </c>
      <c r="AO88" s="128" t="str">
        <f>IF('Data Entry'!DV36="Pre/ post",2,"")</f>
        <v/>
      </c>
      <c r="AP88" s="128" t="str">
        <f>IF('Data Entry'!DW36="Pre/ post",2,"")</f>
        <v/>
      </c>
      <c r="AQ88" s="128" t="str">
        <f>IF('Data Entry'!DX36="Pre/ post",2,"")</f>
        <v/>
      </c>
      <c r="AR88" s="128" t="str">
        <f>IF('Data Entry'!DY36="Pre/ post",2,"")</f>
        <v/>
      </c>
      <c r="AS88" s="128" t="str">
        <f>IF('Data Entry'!DZ36="Pre/ post",2,"")</f>
        <v/>
      </c>
      <c r="AT88" s="128" t="str">
        <f>IF('Data Entry'!EA36="Pre/ post",2,"")</f>
        <v/>
      </c>
      <c r="AU88" s="128" t="str">
        <f>IF('Data Entry'!EB36="Pre/ post",2,"")</f>
        <v/>
      </c>
      <c r="AV88" s="128" t="str">
        <f>IF('Data Entry'!EC36="Pre/ post",2,"")</f>
        <v/>
      </c>
      <c r="AW88" s="128" t="str">
        <f>IF('Data Entry'!ED36="Pre/ post",2,"")</f>
        <v/>
      </c>
      <c r="AX88" s="128" t="str">
        <f>IF('Data Entry'!EE36="Pre/ post",2,"")</f>
        <v/>
      </c>
      <c r="AY88" s="128" t="str">
        <f>IF('Data Entry'!EF36="Pre/ post",2,"")</f>
        <v/>
      </c>
      <c r="AZ88" s="128" t="str">
        <f>IF('Data Entry'!EG36="Pre/ post",2,"")</f>
        <v/>
      </c>
      <c r="BA88" s="128" t="str">
        <f>IF('Data Entry'!EH36="Pre/ post",2,"")</f>
        <v/>
      </c>
      <c r="BB88" s="128" t="str">
        <f>IF('Data Entry'!EI36="Pre/ post",2,"")</f>
        <v/>
      </c>
      <c r="BC88" s="128" t="str">
        <f>IF('Data Entry'!EJ36="Pre/ post",2,"")</f>
        <v/>
      </c>
      <c r="BD88" s="128" t="str">
        <f>IF('Data Entry'!EK36="Pre/ post",2,"")</f>
        <v/>
      </c>
      <c r="BE88" s="128" t="str">
        <f>IF('Data Entry'!EL36="Pre/ post",2,"")</f>
        <v/>
      </c>
      <c r="BF88" s="128" t="str">
        <f>IF('Data Entry'!EM36="Pre/ post",2,"")</f>
        <v/>
      </c>
      <c r="BG88" s="128" t="str">
        <f>IF('Data Entry'!EN36="Pre/ post",2,"")</f>
        <v/>
      </c>
      <c r="BH88" s="128" t="str">
        <f>IF('Data Entry'!EO36="Pre/ post",2,"")</f>
        <v/>
      </c>
      <c r="BI88" s="128" t="str">
        <f>IF('Data Entry'!EP36="Pre/ post",2,"")</f>
        <v/>
      </c>
      <c r="BJ88" s="128" t="str">
        <f>IF('Data Entry'!EQ36="Pre/ post",2,"")</f>
        <v/>
      </c>
      <c r="BK88" s="128" t="str">
        <f>IF('Data Entry'!ER36="Pre/ post",2,"")</f>
        <v/>
      </c>
      <c r="BL88" s="128" t="str">
        <f>IF('Data Entry'!ES36="Pre/ post",2,"")</f>
        <v/>
      </c>
      <c r="BM88" s="128" t="str">
        <f>IF('Data Entry'!ET36="Pre/ post",2,"")</f>
        <v/>
      </c>
      <c r="BN88" s="128" t="str">
        <f>IF('Data Entry'!EU36="Pre/ post",2,"")</f>
        <v/>
      </c>
      <c r="BO88" s="128" t="str">
        <f>IF('Data Entry'!EV36="Pre/ post",2,"")</f>
        <v/>
      </c>
      <c r="BP88" s="128" t="str">
        <f>IF('Data Entry'!EW36="Pre/ post",2,"")</f>
        <v/>
      </c>
      <c r="BQ88" s="128" t="str">
        <f>IF('Data Entry'!EX36="Pre/ post",2,"")</f>
        <v/>
      </c>
      <c r="BR88" s="128" t="str">
        <f>IF('Data Entry'!EY36="Pre/ post",2,"")</f>
        <v/>
      </c>
      <c r="BS88" s="128" t="str">
        <f>IF('Data Entry'!EZ36="Pre/ post",2,"")</f>
        <v/>
      </c>
      <c r="BT88" s="128" t="str">
        <f>IF('Data Entry'!FA36="Pre/ post",2,"")</f>
        <v/>
      </c>
      <c r="BU88" s="128" t="str">
        <f>IF('Data Entry'!FB36="Pre/ post",2,"")</f>
        <v/>
      </c>
      <c r="BV88" s="128" t="str">
        <f>IF('Data Entry'!FC36="Pre/ post",2,"")</f>
        <v/>
      </c>
      <c r="BW88" s="128" t="str">
        <f>IF('Data Entry'!FD36="Pre/ post",2,"")</f>
        <v/>
      </c>
      <c r="BX88" s="128" t="str">
        <f>IF('Data Entry'!FE36="Pre/ post",2,"")</f>
        <v/>
      </c>
      <c r="BY88" s="128" t="str">
        <f>IF('Data Entry'!FF36="Pre/ post",2,"")</f>
        <v/>
      </c>
      <c r="BZ88" s="128" t="str">
        <f>IF('Data Entry'!FG36="Pre/ post",2,"")</f>
        <v/>
      </c>
      <c r="CA88" s="128" t="str">
        <f>IF('Data Entry'!FH36="Pre/ post",2,"")</f>
        <v/>
      </c>
      <c r="CB88" s="128" t="str">
        <f>IF('Data Entry'!FI36="Pre/ post",2,"")</f>
        <v/>
      </c>
      <c r="CC88" s="128" t="str">
        <f>IF('Data Entry'!FJ36="Pre/ post",2,"")</f>
        <v/>
      </c>
      <c r="CD88" s="128" t="str">
        <f>IF('Data Entry'!FK36="Pre/ post",2,"")</f>
        <v/>
      </c>
      <c r="CE88" s="128" t="str">
        <f>IF('Data Entry'!FL36="Pre/ post",2,"")</f>
        <v/>
      </c>
      <c r="CF88" s="128" t="str">
        <f>IF('Data Entry'!FM36="Pre/ post",2,"")</f>
        <v/>
      </c>
      <c r="CG88" s="128" t="str">
        <f>IF('Data Entry'!FN36="Pre/ post",2,"")</f>
        <v/>
      </c>
      <c r="CH88" s="128" t="str">
        <f>IF('Data Entry'!FO36="Pre/ post",2,"")</f>
        <v/>
      </c>
      <c r="CI88" s="128" t="str">
        <f>IF('Data Entry'!FP36="Pre/ post",2,"")</f>
        <v/>
      </c>
      <c r="CJ88" s="128" t="str">
        <f>IF('Data Entry'!FQ36="Pre/ post",2,"")</f>
        <v/>
      </c>
      <c r="CK88" s="128" t="str">
        <f>IF('Data Entry'!FR36="Pre/ post",2,"")</f>
        <v/>
      </c>
      <c r="CL88" s="128" t="str">
        <f>IF('Data Entry'!FS36="Pre/ post",2,"")</f>
        <v/>
      </c>
      <c r="CM88" s="128" t="str">
        <f>IF('Data Entry'!FT36="Pre/ post",2,"")</f>
        <v/>
      </c>
      <c r="CN88" s="128" t="str">
        <f>IF('Data Entry'!FU36="Pre/ post",2,"")</f>
        <v/>
      </c>
      <c r="CO88" s="128" t="str">
        <f>IF('Data Entry'!FV36="Pre/ post",2,"")</f>
        <v/>
      </c>
      <c r="CP88" s="128" t="str">
        <f>IF('Data Entry'!FW36="Pre/ post",2,"")</f>
        <v/>
      </c>
      <c r="CQ88" s="128" t="str">
        <f>IF('Data Entry'!FX36="Pre/ post",2,"")</f>
        <v/>
      </c>
      <c r="CR88" s="128" t="str">
        <f>IF('Data Entry'!FY36="Pre/ post",2,"")</f>
        <v/>
      </c>
      <c r="CS88" s="128" t="str">
        <f>IF('Data Entry'!FZ36="Pre/ post",2,"")</f>
        <v/>
      </c>
      <c r="CT88" s="128" t="str">
        <f>IF('Data Entry'!GA36="Pre/ post",2,"")</f>
        <v/>
      </c>
      <c r="CU88" s="128" t="str">
        <f>IF('Data Entry'!GB36="Pre/ post",2,"")</f>
        <v/>
      </c>
      <c r="CV88" s="128" t="str">
        <f>IF('Data Entry'!GC36="Pre/ post",2,"")</f>
        <v/>
      </c>
      <c r="CW88" s="128" t="str">
        <f>IF('Data Entry'!GD36="Pre/ post",2,"")</f>
        <v/>
      </c>
      <c r="CX88" s="128" t="str">
        <f>IF('Data Entry'!GE36="Pre/ post",2,"")</f>
        <v/>
      </c>
      <c r="CY88" s="128" t="str">
        <f>IF('Data Entry'!GF36="Pre/ post",2,"")</f>
        <v/>
      </c>
      <c r="CZ88" s="128" t="str">
        <f>IF('Data Entry'!GG36="Pre/ post",2,"")</f>
        <v/>
      </c>
      <c r="DA88" s="128" t="str">
        <f>IF('Data Entry'!GH36="Pre/ post",2,"")</f>
        <v/>
      </c>
      <c r="DB88" s="128" t="str">
        <f>IF('Data Entry'!GI36="Pre/ post",2,"")</f>
        <v/>
      </c>
      <c r="DC88" s="128" t="str">
        <f>IF('Data Entry'!GJ36="Pre/ post",2,"")</f>
        <v/>
      </c>
      <c r="DD88" s="128" t="str">
        <f>IF('Data Entry'!GK36="Pre/ post",2,"")</f>
        <v/>
      </c>
      <c r="DE88" s="128" t="str">
        <f>IF('Data Entry'!GL36="Pre/ post",2,"")</f>
        <v/>
      </c>
      <c r="DF88" s="128" t="str">
        <f>IF('Data Entry'!GM36="Pre/ post",2,"")</f>
        <v/>
      </c>
      <c r="DG88" s="128" t="str">
        <f>IF('Data Entry'!GN36="Pre/ post",2,"")</f>
        <v/>
      </c>
      <c r="DH88" s="128" t="str">
        <f>IF('Data Entry'!GO36="Pre/ post",2,"")</f>
        <v/>
      </c>
      <c r="DI88" s="128" t="str">
        <f>IF('Data Entry'!GP36="Pre/ post",2,"")</f>
        <v/>
      </c>
      <c r="DJ88" s="128" t="str">
        <f>IF('Data Entry'!GQ36="Pre/ post",2,"")</f>
        <v/>
      </c>
      <c r="DK88" s="128" t="str">
        <f>IF('Data Entry'!GR36="Pre/ post",2,"")</f>
        <v/>
      </c>
      <c r="DL88" s="128" t="str">
        <f>IF('Data Entry'!GS36="Pre/ post",2,"")</f>
        <v/>
      </c>
      <c r="DM88" s="128" t="str">
        <f>IF('Data Entry'!GT36="Pre/ post",2,"")</f>
        <v/>
      </c>
      <c r="DN88" s="128" t="str">
        <f>IF('Data Entry'!GU36="Pre/ post",2,"")</f>
        <v/>
      </c>
      <c r="DO88" s="128" t="str">
        <f>IF('Data Entry'!GV36="Pre/ post",2,"")</f>
        <v/>
      </c>
      <c r="DP88" s="128" t="str">
        <f>IF('Data Entry'!GW36="Pre/ post",2,"")</f>
        <v/>
      </c>
      <c r="DQ88" s="128" t="str">
        <f>IF('Data Entry'!GX36="Pre/ post",2,"")</f>
        <v/>
      </c>
      <c r="DR88" s="128" t="str">
        <f>IF('Data Entry'!GY36="Pre/ post",2,"")</f>
        <v/>
      </c>
      <c r="DS88" s="128" t="str">
        <f>IF('Data Entry'!GZ36="Pre/ post",2,"")</f>
        <v/>
      </c>
      <c r="DT88" s="128" t="str">
        <f>IF('Data Entry'!HA36="Pre/ post",2,"")</f>
        <v/>
      </c>
      <c r="DU88" s="127"/>
      <c r="DV88" s="127"/>
      <c r="DW88" s="139">
        <v>2</v>
      </c>
      <c r="DX88" s="139">
        <f>COUNTIFS($E79:$DT79,2,$E85:$DT85,0)</f>
        <v>0</v>
      </c>
      <c r="DY88" s="139">
        <f>COUNTIFS($E79:$DT79,2,$E85:$DT85,1)</f>
        <v>0</v>
      </c>
      <c r="DZ88" s="139">
        <f>COUNTIFS($E79:$DT79,2,$E85:$DT85,2)</f>
        <v>0</v>
      </c>
      <c r="EA88" s="139">
        <f>COUNTIFS($E79:$DT79,2,$E85:$DT85,3)</f>
        <v>0</v>
      </c>
      <c r="EB88" s="139">
        <f>COUNTIFS($E79:$DT79,2,$E85:$DT85,4)</f>
        <v>0</v>
      </c>
      <c r="EC88" s="130"/>
      <c r="ED88" s="119">
        <v>5</v>
      </c>
      <c r="EE88" s="119">
        <v>1</v>
      </c>
      <c r="EF88" s="119">
        <f t="shared" si="32"/>
        <v>0</v>
      </c>
      <c r="EG88" s="130"/>
      <c r="EH88" s="130"/>
    </row>
    <row r="89" spans="1:138" ht="16" customHeight="1">
      <c r="A89" s="120" t="s">
        <v>165</v>
      </c>
      <c r="E89" s="128" t="str">
        <f>IF('Data Entry'!E36="Intermittent",3,"")</f>
        <v/>
      </c>
      <c r="F89" s="128" t="str">
        <f>IF('Data Entry'!F36="Intermittent",3,"")</f>
        <v/>
      </c>
      <c r="G89" s="128" t="str">
        <f>IF('Data Entry'!G36="Intermittent",3,"")</f>
        <v/>
      </c>
      <c r="H89" s="128" t="str">
        <f>IF('Data Entry'!H36="Intermittent",3,"")</f>
        <v/>
      </c>
      <c r="I89" s="128" t="str">
        <f>IF('Data Entry'!I36="Intermittent",3,"")</f>
        <v/>
      </c>
      <c r="J89" s="128" t="str">
        <f>IF('Data Entry'!K36="Intermittent",3,"")</f>
        <v/>
      </c>
      <c r="K89" s="128" t="str">
        <f>IF('Data Entry'!L36="Intermittent",3,"")</f>
        <v/>
      </c>
      <c r="L89" s="128" t="str">
        <f>IF('Data Entry'!M36="Intermittent",3,"")</f>
        <v/>
      </c>
      <c r="M89" s="128" t="str">
        <f>IF('Data Entry'!N36="Intermittent",3,"")</f>
        <v/>
      </c>
      <c r="N89" s="128" t="str">
        <f>IF('Data Entry'!O36="Intermittent",3,"")</f>
        <v/>
      </c>
      <c r="O89" s="128" t="str">
        <f>IF('Data Entry'!P36="Intermittent",3,"")</f>
        <v/>
      </c>
      <c r="P89" s="128" t="str">
        <f>IF('Data Entry'!Q36="Intermittent",3,"")</f>
        <v/>
      </c>
      <c r="Q89" s="128" t="str">
        <f>IF('Data Entry'!R36="Intermittent",3,"")</f>
        <v/>
      </c>
      <c r="R89" s="128" t="str">
        <f>IF('Data Entry'!S36="Intermittent",3,"")</f>
        <v/>
      </c>
      <c r="S89" s="128" t="str">
        <f>IF('Data Entry'!T36="Intermittent",3,"")</f>
        <v/>
      </c>
      <c r="T89" s="128" t="str">
        <f>IF('Data Entry'!U36="Intermittent",3,"")</f>
        <v/>
      </c>
      <c r="U89" s="128" t="str">
        <f>IF('Data Entry'!V36="Intermittent",3,"")</f>
        <v/>
      </c>
      <c r="V89" s="128" t="str">
        <f>IF('Data Entry'!W36="Intermittent",3,"")</f>
        <v/>
      </c>
      <c r="W89" s="128" t="str">
        <f>IF('Data Entry'!X36="Intermittent",3,"")</f>
        <v/>
      </c>
      <c r="X89" s="128" t="str">
        <f>IF('Data Entry'!Y36="Intermittent",3,"")</f>
        <v/>
      </c>
      <c r="Y89" s="128" t="str">
        <f>IF('Data Entry'!Z36="Intermittent",3,"")</f>
        <v/>
      </c>
      <c r="Z89" s="128" t="str">
        <f>IF('Data Entry'!AA36="Intermittent",3,"")</f>
        <v/>
      </c>
      <c r="AA89" s="128" t="str">
        <f>IF('Data Entry'!AB36="Intermittent",3,"")</f>
        <v/>
      </c>
      <c r="AB89" s="128" t="str">
        <f>IF('Data Entry'!AC36="Intermittent",3,"")</f>
        <v/>
      </c>
      <c r="AC89" s="128" t="str">
        <f>IF('Data Entry'!AD36="Intermittent",3,"")</f>
        <v/>
      </c>
      <c r="AD89" s="128" t="str">
        <f>IF('Data Entry'!AE36="Intermittent",3,"")</f>
        <v/>
      </c>
      <c r="AE89" s="128" t="str">
        <f>IF('Data Entry'!AF36="Intermittent",3,"")</f>
        <v/>
      </c>
      <c r="AF89" s="128" t="str">
        <f>IF('Data Entry'!AG36="Intermittent",3,"")</f>
        <v/>
      </c>
      <c r="AG89" s="128" t="str">
        <f>IF('Data Entry'!AH36="Intermittent",3,"")</f>
        <v/>
      </c>
      <c r="AH89" s="128" t="str">
        <f>IF('Data Entry'!AI36="Intermittent",3,"")</f>
        <v/>
      </c>
      <c r="AI89" s="128" t="str">
        <f>IF('Data Entry'!AJ36="Intermittent",3,"")</f>
        <v/>
      </c>
      <c r="AJ89" s="128" t="str">
        <f>IF('Data Entry'!AK36="Intermittent",3,"")</f>
        <v/>
      </c>
      <c r="AK89" s="128" t="str">
        <f>IF('Data Entry'!AL36="Intermittent",3,"")</f>
        <v/>
      </c>
      <c r="AL89" s="128" t="str">
        <f>IF('Data Entry'!AM36="Intermittent",3,"")</f>
        <v/>
      </c>
      <c r="AM89" s="128" t="str">
        <f>IF('Data Entry'!AN36="Intermittent",3,"")</f>
        <v/>
      </c>
      <c r="AN89" s="128" t="str">
        <f>IF('Data Entry'!DU36="Intermittent",3,"")</f>
        <v/>
      </c>
      <c r="AO89" s="128" t="str">
        <f>IF('Data Entry'!DV36="Intermittent",3,"")</f>
        <v/>
      </c>
      <c r="AP89" s="128" t="str">
        <f>IF('Data Entry'!DW36="Intermittent",3,"")</f>
        <v/>
      </c>
      <c r="AQ89" s="128" t="str">
        <f>IF('Data Entry'!DX36="Intermittent",3,"")</f>
        <v/>
      </c>
      <c r="AR89" s="128" t="str">
        <f>IF('Data Entry'!DY36="Intermittent",3,"")</f>
        <v/>
      </c>
      <c r="AS89" s="128" t="str">
        <f>IF('Data Entry'!DZ36="Intermittent",3,"")</f>
        <v/>
      </c>
      <c r="AT89" s="128" t="str">
        <f>IF('Data Entry'!EA36="Intermittent",3,"")</f>
        <v/>
      </c>
      <c r="AU89" s="128" t="str">
        <f>IF('Data Entry'!EB36="Intermittent",3,"")</f>
        <v/>
      </c>
      <c r="AV89" s="128" t="str">
        <f>IF('Data Entry'!EC36="Intermittent",3,"")</f>
        <v/>
      </c>
      <c r="AW89" s="128" t="str">
        <f>IF('Data Entry'!ED36="Intermittent",3,"")</f>
        <v/>
      </c>
      <c r="AX89" s="128" t="str">
        <f>IF('Data Entry'!EE36="Intermittent",3,"")</f>
        <v/>
      </c>
      <c r="AY89" s="128" t="str">
        <f>IF('Data Entry'!EF36="Intermittent",3,"")</f>
        <v/>
      </c>
      <c r="AZ89" s="128" t="str">
        <f>IF('Data Entry'!EG36="Intermittent",3,"")</f>
        <v/>
      </c>
      <c r="BA89" s="128" t="str">
        <f>IF('Data Entry'!EH36="Intermittent",3,"")</f>
        <v/>
      </c>
      <c r="BB89" s="128" t="str">
        <f>IF('Data Entry'!EI36="Intermittent",3,"")</f>
        <v/>
      </c>
      <c r="BC89" s="128" t="str">
        <f>IF('Data Entry'!EJ36="Intermittent",3,"")</f>
        <v/>
      </c>
      <c r="BD89" s="128" t="str">
        <f>IF('Data Entry'!EK36="Intermittent",3,"")</f>
        <v/>
      </c>
      <c r="BE89" s="128" t="str">
        <f>IF('Data Entry'!EL36="Intermittent",3,"")</f>
        <v/>
      </c>
      <c r="BF89" s="128" t="str">
        <f>IF('Data Entry'!EM36="Intermittent",3,"")</f>
        <v/>
      </c>
      <c r="BG89" s="128" t="str">
        <f>IF('Data Entry'!EN36="Intermittent",3,"")</f>
        <v/>
      </c>
      <c r="BH89" s="128" t="str">
        <f>IF('Data Entry'!EO36="Intermittent",3,"")</f>
        <v/>
      </c>
      <c r="BI89" s="128" t="str">
        <f>IF('Data Entry'!EP36="Intermittent",3,"")</f>
        <v/>
      </c>
      <c r="BJ89" s="128" t="str">
        <f>IF('Data Entry'!EQ36="Intermittent",3,"")</f>
        <v/>
      </c>
      <c r="BK89" s="128" t="str">
        <f>IF('Data Entry'!ER36="Intermittent",3,"")</f>
        <v/>
      </c>
      <c r="BL89" s="128" t="str">
        <f>IF('Data Entry'!ES36="Intermittent",3,"")</f>
        <v/>
      </c>
      <c r="BM89" s="128" t="str">
        <f>IF('Data Entry'!ET36="Intermittent",3,"")</f>
        <v/>
      </c>
      <c r="BN89" s="128" t="str">
        <f>IF('Data Entry'!EU36="Intermittent",3,"")</f>
        <v/>
      </c>
      <c r="BO89" s="128" t="str">
        <f>IF('Data Entry'!EV36="Intermittent",3,"")</f>
        <v/>
      </c>
      <c r="BP89" s="128" t="str">
        <f>IF('Data Entry'!EW36="Intermittent",3,"")</f>
        <v/>
      </c>
      <c r="BQ89" s="128" t="str">
        <f>IF('Data Entry'!EX36="Intermittent",3,"")</f>
        <v/>
      </c>
      <c r="BR89" s="128" t="str">
        <f>IF('Data Entry'!EY36="Intermittent",3,"")</f>
        <v/>
      </c>
      <c r="BS89" s="128" t="str">
        <f>IF('Data Entry'!EZ36="Intermittent",3,"")</f>
        <v/>
      </c>
      <c r="BT89" s="128" t="str">
        <f>IF('Data Entry'!FA36="Intermittent",3,"")</f>
        <v/>
      </c>
      <c r="BU89" s="128" t="str">
        <f>IF('Data Entry'!FB36="Intermittent",3,"")</f>
        <v/>
      </c>
      <c r="BV89" s="128" t="str">
        <f>IF('Data Entry'!FC36="Intermittent",3,"")</f>
        <v/>
      </c>
      <c r="BW89" s="128" t="str">
        <f>IF('Data Entry'!FD36="Intermittent",3,"")</f>
        <v/>
      </c>
      <c r="BX89" s="128" t="str">
        <f>IF('Data Entry'!FE36="Intermittent",3,"")</f>
        <v/>
      </c>
      <c r="BY89" s="128" t="str">
        <f>IF('Data Entry'!FF36="Intermittent",3,"")</f>
        <v/>
      </c>
      <c r="BZ89" s="128" t="str">
        <f>IF('Data Entry'!FG36="Intermittent",3,"")</f>
        <v/>
      </c>
      <c r="CA89" s="128" t="str">
        <f>IF('Data Entry'!FH36="Intermittent",3,"")</f>
        <v/>
      </c>
      <c r="CB89" s="128" t="str">
        <f>IF('Data Entry'!FI36="Intermittent",3,"")</f>
        <v/>
      </c>
      <c r="CC89" s="128" t="str">
        <f>IF('Data Entry'!FJ36="Intermittent",3,"")</f>
        <v/>
      </c>
      <c r="CD89" s="128" t="str">
        <f>IF('Data Entry'!FK36="Intermittent",3,"")</f>
        <v/>
      </c>
      <c r="CE89" s="128" t="str">
        <f>IF('Data Entry'!FL36="Intermittent",3,"")</f>
        <v/>
      </c>
      <c r="CF89" s="128" t="str">
        <f>IF('Data Entry'!FM36="Intermittent",3,"")</f>
        <v/>
      </c>
      <c r="CG89" s="128" t="str">
        <f>IF('Data Entry'!FN36="Intermittent",3,"")</f>
        <v/>
      </c>
      <c r="CH89" s="128" t="str">
        <f>IF('Data Entry'!FO36="Intermittent",3,"")</f>
        <v/>
      </c>
      <c r="CI89" s="128" t="str">
        <f>IF('Data Entry'!FP36="Intermittent",3,"")</f>
        <v/>
      </c>
      <c r="CJ89" s="128" t="str">
        <f>IF('Data Entry'!FQ36="Intermittent",3,"")</f>
        <v/>
      </c>
      <c r="CK89" s="128" t="str">
        <f>IF('Data Entry'!FR36="Intermittent",3,"")</f>
        <v/>
      </c>
      <c r="CL89" s="128" t="str">
        <f>IF('Data Entry'!FS36="Intermittent",3,"")</f>
        <v/>
      </c>
      <c r="CM89" s="128" t="str">
        <f>IF('Data Entry'!FT36="Intermittent",3,"")</f>
        <v/>
      </c>
      <c r="CN89" s="128" t="str">
        <f>IF('Data Entry'!FU36="Intermittent",3,"")</f>
        <v/>
      </c>
      <c r="CO89" s="128" t="str">
        <f>IF('Data Entry'!FV36="Intermittent",3,"")</f>
        <v/>
      </c>
      <c r="CP89" s="128" t="str">
        <f>IF('Data Entry'!FW36="Intermittent",3,"")</f>
        <v/>
      </c>
      <c r="CQ89" s="128" t="str">
        <f>IF('Data Entry'!FX36="Intermittent",3,"")</f>
        <v/>
      </c>
      <c r="CR89" s="128" t="str">
        <f>IF('Data Entry'!FY36="Intermittent",3,"")</f>
        <v/>
      </c>
      <c r="CS89" s="128" t="str">
        <f>IF('Data Entry'!FZ36="Intermittent",3,"")</f>
        <v/>
      </c>
      <c r="CT89" s="128" t="str">
        <f>IF('Data Entry'!GA36="Intermittent",3,"")</f>
        <v/>
      </c>
      <c r="CU89" s="128" t="str">
        <f>IF('Data Entry'!GB36="Intermittent",3,"")</f>
        <v/>
      </c>
      <c r="CV89" s="128" t="str">
        <f>IF('Data Entry'!GC36="Intermittent",3,"")</f>
        <v/>
      </c>
      <c r="CW89" s="128" t="str">
        <f>IF('Data Entry'!GD36="Intermittent",3,"")</f>
        <v/>
      </c>
      <c r="CX89" s="128" t="str">
        <f>IF('Data Entry'!GE36="Intermittent",3,"")</f>
        <v/>
      </c>
      <c r="CY89" s="128" t="str">
        <f>IF('Data Entry'!GF36="Intermittent",3,"")</f>
        <v/>
      </c>
      <c r="CZ89" s="128" t="str">
        <f>IF('Data Entry'!GG36="Intermittent",3,"")</f>
        <v/>
      </c>
      <c r="DA89" s="128" t="str">
        <f>IF('Data Entry'!GH36="Intermittent",3,"")</f>
        <v/>
      </c>
      <c r="DB89" s="128" t="str">
        <f>IF('Data Entry'!GI36="Intermittent",3,"")</f>
        <v/>
      </c>
      <c r="DC89" s="128" t="str">
        <f>IF('Data Entry'!GJ36="Intermittent",3,"")</f>
        <v/>
      </c>
      <c r="DD89" s="128" t="str">
        <f>IF('Data Entry'!GK36="Intermittent",3,"")</f>
        <v/>
      </c>
      <c r="DE89" s="128" t="str">
        <f>IF('Data Entry'!GL36="Intermittent",3,"")</f>
        <v/>
      </c>
      <c r="DF89" s="128" t="str">
        <f>IF('Data Entry'!GM36="Intermittent",3,"")</f>
        <v/>
      </c>
      <c r="DG89" s="128" t="str">
        <f>IF('Data Entry'!GN36="Intermittent",3,"")</f>
        <v/>
      </c>
      <c r="DH89" s="128" t="str">
        <f>IF('Data Entry'!GO36="Intermittent",3,"")</f>
        <v/>
      </c>
      <c r="DI89" s="128" t="str">
        <f>IF('Data Entry'!GP36="Intermittent",3,"")</f>
        <v/>
      </c>
      <c r="DJ89" s="128" t="str">
        <f>IF('Data Entry'!GQ36="Intermittent",3,"")</f>
        <v/>
      </c>
      <c r="DK89" s="128" t="str">
        <f>IF('Data Entry'!GR36="Intermittent",3,"")</f>
        <v/>
      </c>
      <c r="DL89" s="128" t="str">
        <f>IF('Data Entry'!GS36="Intermittent",3,"")</f>
        <v/>
      </c>
      <c r="DM89" s="128" t="str">
        <f>IF('Data Entry'!GT36="Intermittent",3,"")</f>
        <v/>
      </c>
      <c r="DN89" s="128" t="str">
        <f>IF('Data Entry'!GU36="Intermittent",3,"")</f>
        <v/>
      </c>
      <c r="DO89" s="128" t="str">
        <f>IF('Data Entry'!GV36="Intermittent",3,"")</f>
        <v/>
      </c>
      <c r="DP89" s="128" t="str">
        <f>IF('Data Entry'!GW36="Intermittent",3,"")</f>
        <v/>
      </c>
      <c r="DQ89" s="128" t="str">
        <f>IF('Data Entry'!GX36="Intermittent",3,"")</f>
        <v/>
      </c>
      <c r="DR89" s="128" t="str">
        <f>IF('Data Entry'!GY36="Intermittent",3,"")</f>
        <v/>
      </c>
      <c r="DS89" s="128" t="str">
        <f>IF('Data Entry'!GZ36="Intermittent",3,"")</f>
        <v/>
      </c>
      <c r="DT89" s="128" t="str">
        <f>IF('Data Entry'!HA36="Intermittent",3,"")</f>
        <v/>
      </c>
      <c r="DU89" s="127"/>
      <c r="DV89" s="127"/>
      <c r="DW89" s="138">
        <v>3</v>
      </c>
      <c r="DX89" s="138">
        <f>COUNTIFS($E79:$DT79,3,$E85:$DT85,0)</f>
        <v>0</v>
      </c>
      <c r="DY89" s="138">
        <f>COUNTIFS($E79:$DT79,3,$E85:$DT85,1)</f>
        <v>0</v>
      </c>
      <c r="DZ89" s="138">
        <f>COUNTIFS($E79:$DT79,3,$E85:$DT85,2)</f>
        <v>0</v>
      </c>
      <c r="EA89" s="138">
        <f>COUNTIFS($E79:$DT79,3,$E85:$DT85,3)</f>
        <v>0</v>
      </c>
      <c r="EB89" s="138">
        <f>COUNTIFS($E79:$DT79,3,$E85:$DT85,4)</f>
        <v>0</v>
      </c>
      <c r="ED89" s="119">
        <v>6</v>
      </c>
      <c r="EE89" s="119">
        <v>1</v>
      </c>
      <c r="EF89" s="119">
        <f t="shared" si="32"/>
        <v>0</v>
      </c>
    </row>
    <row r="90" spans="1:138" ht="16" customHeight="1">
      <c r="A90" s="120" t="s">
        <v>166</v>
      </c>
      <c r="E90" s="128" t="str">
        <f>IF('Data Entry'!E36="SCD",4,"")</f>
        <v/>
      </c>
      <c r="F90" s="128" t="str">
        <f>IF('Data Entry'!F36="SCD",4,"")</f>
        <v/>
      </c>
      <c r="G90" s="128" t="str">
        <f>IF('Data Entry'!G36="SCD",4,"")</f>
        <v/>
      </c>
      <c r="H90" s="128" t="str">
        <f>IF('Data Entry'!H36="SCD",4,"")</f>
        <v/>
      </c>
      <c r="I90" s="128" t="str">
        <f>IF('Data Entry'!I36="SCD",4,"")</f>
        <v/>
      </c>
      <c r="J90" s="128" t="str">
        <f>IF('Data Entry'!K36="SCD",4,"")</f>
        <v/>
      </c>
      <c r="K90" s="128" t="str">
        <f>IF('Data Entry'!L36="SCD",4,"")</f>
        <v/>
      </c>
      <c r="L90" s="128" t="str">
        <f>IF('Data Entry'!M36="SCD",4,"")</f>
        <v/>
      </c>
      <c r="M90" s="128" t="str">
        <f>IF('Data Entry'!N36="SCD",4,"")</f>
        <v/>
      </c>
      <c r="N90" s="128" t="str">
        <f>IF('Data Entry'!O36="SCD",4,"")</f>
        <v/>
      </c>
      <c r="O90" s="128" t="str">
        <f>IF('Data Entry'!P36="SCD",4,"")</f>
        <v/>
      </c>
      <c r="P90" s="128" t="str">
        <f>IF('Data Entry'!Q36="SCD",4,"")</f>
        <v/>
      </c>
      <c r="Q90" s="128" t="str">
        <f>IF('Data Entry'!R36="SCD",4,"")</f>
        <v/>
      </c>
      <c r="R90" s="128" t="str">
        <f>IF('Data Entry'!S36="SCD",4,"")</f>
        <v/>
      </c>
      <c r="S90" s="128" t="str">
        <f>IF('Data Entry'!T36="SCD",4,"")</f>
        <v/>
      </c>
      <c r="T90" s="128" t="str">
        <f>IF('Data Entry'!U36="SCD",4,"")</f>
        <v/>
      </c>
      <c r="U90" s="128" t="str">
        <f>IF('Data Entry'!V36="SCD",4,"")</f>
        <v/>
      </c>
      <c r="V90" s="128" t="str">
        <f>IF('Data Entry'!W36="SCD",4,"")</f>
        <v/>
      </c>
      <c r="W90" s="128" t="str">
        <f>IF('Data Entry'!X36="SCD",4,"")</f>
        <v/>
      </c>
      <c r="X90" s="128" t="str">
        <f>IF('Data Entry'!Y36="SCD",4,"")</f>
        <v/>
      </c>
      <c r="Y90" s="128" t="str">
        <f>IF('Data Entry'!Z36="SCD",4,"")</f>
        <v/>
      </c>
      <c r="Z90" s="128" t="str">
        <f>IF('Data Entry'!AA36="SCD",4,"")</f>
        <v/>
      </c>
      <c r="AA90" s="128" t="str">
        <f>IF('Data Entry'!AB36="SCD",4,"")</f>
        <v/>
      </c>
      <c r="AB90" s="128" t="str">
        <f>IF('Data Entry'!AC36="SCD",4,"")</f>
        <v/>
      </c>
      <c r="AC90" s="128" t="str">
        <f>IF('Data Entry'!AD36="SCD",4,"")</f>
        <v/>
      </c>
      <c r="AD90" s="128" t="str">
        <f>IF('Data Entry'!AE36="SCD",4,"")</f>
        <v/>
      </c>
      <c r="AE90" s="128" t="str">
        <f>IF('Data Entry'!AF36="SCD",4,"")</f>
        <v/>
      </c>
      <c r="AF90" s="128" t="str">
        <f>IF('Data Entry'!AG36="SCD",4,"")</f>
        <v/>
      </c>
      <c r="AG90" s="128" t="str">
        <f>IF('Data Entry'!AH36="SCD",4,"")</f>
        <v/>
      </c>
      <c r="AH90" s="128" t="str">
        <f>IF('Data Entry'!AI36="SCD",4,"")</f>
        <v/>
      </c>
      <c r="AI90" s="128" t="str">
        <f>IF('Data Entry'!AJ36="SCD",4,"")</f>
        <v/>
      </c>
      <c r="AJ90" s="128" t="str">
        <f>IF('Data Entry'!AK36="SCD",4,"")</f>
        <v/>
      </c>
      <c r="AK90" s="128" t="str">
        <f>IF('Data Entry'!AL36="SCD",4,"")</f>
        <v/>
      </c>
      <c r="AL90" s="128" t="str">
        <f>IF('Data Entry'!AM36="SCD",4,"")</f>
        <v/>
      </c>
      <c r="AM90" s="128" t="str">
        <f>IF('Data Entry'!AN36="SCD",4,"")</f>
        <v/>
      </c>
      <c r="AN90" s="128" t="str">
        <f>IF('Data Entry'!DU36="SCD",4,"")</f>
        <v/>
      </c>
      <c r="AO90" s="128" t="str">
        <f>IF('Data Entry'!DV36="SCD",4,"")</f>
        <v/>
      </c>
      <c r="AP90" s="128" t="str">
        <f>IF('Data Entry'!DW36="SCD",4,"")</f>
        <v/>
      </c>
      <c r="AQ90" s="128" t="str">
        <f>IF('Data Entry'!DX36="SCD",4,"")</f>
        <v/>
      </c>
      <c r="AR90" s="128" t="str">
        <f>IF('Data Entry'!DY36="SCD",4,"")</f>
        <v/>
      </c>
      <c r="AS90" s="128" t="str">
        <f>IF('Data Entry'!DZ36="SCD",4,"")</f>
        <v/>
      </c>
      <c r="AT90" s="128" t="str">
        <f>IF('Data Entry'!EA36="SCD",4,"")</f>
        <v/>
      </c>
      <c r="AU90" s="128" t="str">
        <f>IF('Data Entry'!EB36="SCD",4,"")</f>
        <v/>
      </c>
      <c r="AV90" s="128" t="str">
        <f>IF('Data Entry'!EC36="SCD",4,"")</f>
        <v/>
      </c>
      <c r="AW90" s="128" t="str">
        <f>IF('Data Entry'!ED36="SCD",4,"")</f>
        <v/>
      </c>
      <c r="AX90" s="128" t="str">
        <f>IF('Data Entry'!EE36="SCD",4,"")</f>
        <v/>
      </c>
      <c r="AY90" s="128" t="str">
        <f>IF('Data Entry'!EF36="SCD",4,"")</f>
        <v/>
      </c>
      <c r="AZ90" s="128" t="str">
        <f>IF('Data Entry'!EG36="SCD",4,"")</f>
        <v/>
      </c>
      <c r="BA90" s="128" t="str">
        <f>IF('Data Entry'!EH36="SCD",4,"")</f>
        <v/>
      </c>
      <c r="BB90" s="128" t="str">
        <f>IF('Data Entry'!EI36="SCD",4,"")</f>
        <v/>
      </c>
      <c r="BC90" s="128" t="str">
        <f>IF('Data Entry'!EJ36="SCD",4,"")</f>
        <v/>
      </c>
      <c r="BD90" s="128" t="str">
        <f>IF('Data Entry'!EK36="SCD",4,"")</f>
        <v/>
      </c>
      <c r="BE90" s="128" t="str">
        <f>IF('Data Entry'!EL36="SCD",4,"")</f>
        <v/>
      </c>
      <c r="BF90" s="128" t="str">
        <f>IF('Data Entry'!EM36="SCD",4,"")</f>
        <v/>
      </c>
      <c r="BG90" s="128" t="str">
        <f>IF('Data Entry'!EN36="SCD",4,"")</f>
        <v/>
      </c>
      <c r="BH90" s="128" t="str">
        <f>IF('Data Entry'!EO36="SCD",4,"")</f>
        <v/>
      </c>
      <c r="BI90" s="128" t="str">
        <f>IF('Data Entry'!EP36="SCD",4,"")</f>
        <v/>
      </c>
      <c r="BJ90" s="128" t="str">
        <f>IF('Data Entry'!EQ36="SCD",4,"")</f>
        <v/>
      </c>
      <c r="BK90" s="128" t="str">
        <f>IF('Data Entry'!ER36="SCD",4,"")</f>
        <v/>
      </c>
      <c r="BL90" s="128" t="str">
        <f>IF('Data Entry'!ES36="SCD",4,"")</f>
        <v/>
      </c>
      <c r="BM90" s="128" t="str">
        <f>IF('Data Entry'!ET36="SCD",4,"")</f>
        <v/>
      </c>
      <c r="BN90" s="128" t="str">
        <f>IF('Data Entry'!EU36="SCD",4,"")</f>
        <v/>
      </c>
      <c r="BO90" s="128" t="str">
        <f>IF('Data Entry'!EV36="SCD",4,"")</f>
        <v/>
      </c>
      <c r="BP90" s="128" t="str">
        <f>IF('Data Entry'!EW36="SCD",4,"")</f>
        <v/>
      </c>
      <c r="BQ90" s="128" t="str">
        <f>IF('Data Entry'!EX36="SCD",4,"")</f>
        <v/>
      </c>
      <c r="BR90" s="128" t="str">
        <f>IF('Data Entry'!EY36="SCD",4,"")</f>
        <v/>
      </c>
      <c r="BS90" s="128" t="str">
        <f>IF('Data Entry'!EZ36="SCD",4,"")</f>
        <v/>
      </c>
      <c r="BT90" s="128" t="str">
        <f>IF('Data Entry'!FA36="SCD",4,"")</f>
        <v/>
      </c>
      <c r="BU90" s="128" t="str">
        <f>IF('Data Entry'!FB36="SCD",4,"")</f>
        <v/>
      </c>
      <c r="BV90" s="128" t="str">
        <f>IF('Data Entry'!FC36="SCD",4,"")</f>
        <v/>
      </c>
      <c r="BW90" s="128" t="str">
        <f>IF('Data Entry'!FD36="SCD",4,"")</f>
        <v/>
      </c>
      <c r="BX90" s="128" t="str">
        <f>IF('Data Entry'!FE36="SCD",4,"")</f>
        <v/>
      </c>
      <c r="BY90" s="128" t="str">
        <f>IF('Data Entry'!FF36="SCD",4,"")</f>
        <v/>
      </c>
      <c r="BZ90" s="128" t="str">
        <f>IF('Data Entry'!FG36="SCD",4,"")</f>
        <v/>
      </c>
      <c r="CA90" s="128" t="str">
        <f>IF('Data Entry'!FH36="SCD",4,"")</f>
        <v/>
      </c>
      <c r="CB90" s="128" t="str">
        <f>IF('Data Entry'!FI36="SCD",4,"")</f>
        <v/>
      </c>
      <c r="CC90" s="128" t="str">
        <f>IF('Data Entry'!FJ36="SCD",4,"")</f>
        <v/>
      </c>
      <c r="CD90" s="128" t="str">
        <f>IF('Data Entry'!FK36="SCD",4,"")</f>
        <v/>
      </c>
      <c r="CE90" s="128" t="str">
        <f>IF('Data Entry'!FL36="SCD",4,"")</f>
        <v/>
      </c>
      <c r="CF90" s="128" t="str">
        <f>IF('Data Entry'!FM36="SCD",4,"")</f>
        <v/>
      </c>
      <c r="CG90" s="128" t="str">
        <f>IF('Data Entry'!FN36="SCD",4,"")</f>
        <v/>
      </c>
      <c r="CH90" s="128" t="str">
        <f>IF('Data Entry'!FO36="SCD",4,"")</f>
        <v/>
      </c>
      <c r="CI90" s="128" t="str">
        <f>IF('Data Entry'!FP36="SCD",4,"")</f>
        <v/>
      </c>
      <c r="CJ90" s="128" t="str">
        <f>IF('Data Entry'!FQ36="SCD",4,"")</f>
        <v/>
      </c>
      <c r="CK90" s="128" t="str">
        <f>IF('Data Entry'!FR36="SCD",4,"")</f>
        <v/>
      </c>
      <c r="CL90" s="128" t="str">
        <f>IF('Data Entry'!FS36="SCD",4,"")</f>
        <v/>
      </c>
      <c r="CM90" s="128" t="str">
        <f>IF('Data Entry'!FT36="SCD",4,"")</f>
        <v/>
      </c>
      <c r="CN90" s="128" t="str">
        <f>IF('Data Entry'!FU36="SCD",4,"")</f>
        <v/>
      </c>
      <c r="CO90" s="128" t="str">
        <f>IF('Data Entry'!FV36="SCD",4,"")</f>
        <v/>
      </c>
      <c r="CP90" s="128" t="str">
        <f>IF('Data Entry'!FW36="SCD",4,"")</f>
        <v/>
      </c>
      <c r="CQ90" s="128" t="str">
        <f>IF('Data Entry'!FX36="SCD",4,"")</f>
        <v/>
      </c>
      <c r="CR90" s="128" t="str">
        <f>IF('Data Entry'!FY36="SCD",4,"")</f>
        <v/>
      </c>
      <c r="CS90" s="128" t="str">
        <f>IF('Data Entry'!FZ36="SCD",4,"")</f>
        <v/>
      </c>
      <c r="CT90" s="128" t="str">
        <f>IF('Data Entry'!GA36="SCD",4,"")</f>
        <v/>
      </c>
      <c r="CU90" s="128" t="str">
        <f>IF('Data Entry'!GB36="SCD",4,"")</f>
        <v/>
      </c>
      <c r="CV90" s="128" t="str">
        <f>IF('Data Entry'!GC36="SCD",4,"")</f>
        <v/>
      </c>
      <c r="CW90" s="128" t="str">
        <f>IF('Data Entry'!GD36="SCD",4,"")</f>
        <v/>
      </c>
      <c r="CX90" s="128" t="str">
        <f>IF('Data Entry'!GE36="SCD",4,"")</f>
        <v/>
      </c>
      <c r="CY90" s="128" t="str">
        <f>IF('Data Entry'!GF36="SCD",4,"")</f>
        <v/>
      </c>
      <c r="CZ90" s="128" t="str">
        <f>IF('Data Entry'!GG36="SCD",4,"")</f>
        <v/>
      </c>
      <c r="DA90" s="128" t="str">
        <f>IF('Data Entry'!GH36="SCD",4,"")</f>
        <v/>
      </c>
      <c r="DB90" s="128" t="str">
        <f>IF('Data Entry'!GI36="SCD",4,"")</f>
        <v/>
      </c>
      <c r="DC90" s="128" t="str">
        <f>IF('Data Entry'!GJ36="SCD",4,"")</f>
        <v/>
      </c>
      <c r="DD90" s="128" t="str">
        <f>IF('Data Entry'!GK36="SCD",4,"")</f>
        <v/>
      </c>
      <c r="DE90" s="128" t="str">
        <f>IF('Data Entry'!GL36="SCD",4,"")</f>
        <v/>
      </c>
      <c r="DF90" s="128" t="str">
        <f>IF('Data Entry'!GM36="SCD",4,"")</f>
        <v/>
      </c>
      <c r="DG90" s="128" t="str">
        <f>IF('Data Entry'!GN36="SCD",4,"")</f>
        <v/>
      </c>
      <c r="DH90" s="128" t="str">
        <f>IF('Data Entry'!GO36="SCD",4,"")</f>
        <v/>
      </c>
      <c r="DI90" s="128" t="str">
        <f>IF('Data Entry'!GP36="SCD",4,"")</f>
        <v/>
      </c>
      <c r="DJ90" s="128" t="str">
        <f>IF('Data Entry'!GQ36="SCD",4,"")</f>
        <v/>
      </c>
      <c r="DK90" s="128" t="str">
        <f>IF('Data Entry'!GR36="SCD",4,"")</f>
        <v/>
      </c>
      <c r="DL90" s="128" t="str">
        <f>IF('Data Entry'!GS36="SCD",4,"")</f>
        <v/>
      </c>
      <c r="DM90" s="128" t="str">
        <f>IF('Data Entry'!GT36="SCD",4,"")</f>
        <v/>
      </c>
      <c r="DN90" s="128" t="str">
        <f>IF('Data Entry'!GU36="SCD",4,"")</f>
        <v/>
      </c>
      <c r="DO90" s="128" t="str">
        <f>IF('Data Entry'!GV36="SCD",4,"")</f>
        <v/>
      </c>
      <c r="DP90" s="128" t="str">
        <f>IF('Data Entry'!GW36="SCD",4,"")</f>
        <v/>
      </c>
      <c r="DQ90" s="128" t="str">
        <f>IF('Data Entry'!GX36="SCD",4,"")</f>
        <v/>
      </c>
      <c r="DR90" s="128" t="str">
        <f>IF('Data Entry'!GY36="SCD",4,"")</f>
        <v/>
      </c>
      <c r="DS90" s="128" t="str">
        <f>IF('Data Entry'!GZ36="SCD",4,"")</f>
        <v/>
      </c>
      <c r="DT90" s="128" t="str">
        <f>IF('Data Entry'!HA36="SCD",4,"")</f>
        <v/>
      </c>
      <c r="DU90" s="127"/>
      <c r="DV90" s="127"/>
      <c r="DW90" s="138">
        <v>4</v>
      </c>
      <c r="DX90" s="138">
        <f>COUNTIFS($E79:$DT79,4,$E85:$DT85,0)</f>
        <v>0</v>
      </c>
      <c r="DY90" s="138">
        <f>COUNTIFS($E79:$DT79,4,$E85:$DT85,1)</f>
        <v>0</v>
      </c>
      <c r="DZ90" s="138">
        <f>COUNTIFS($E79:$DT79,4,$E85:$DT85,2)</f>
        <v>0</v>
      </c>
      <c r="EA90" s="138">
        <f>COUNTIFS($E79:$DT79,4,$E85:$DT85,3)</f>
        <v>0</v>
      </c>
      <c r="EB90" s="138">
        <f>COUNTIFS($E79:$DT79,4,$E85:$DT85,4)</f>
        <v>0</v>
      </c>
      <c r="ED90" s="130">
        <v>7</v>
      </c>
      <c r="EE90" s="130">
        <v>1</v>
      </c>
      <c r="EF90" s="130">
        <f t="shared" si="32"/>
        <v>0</v>
      </c>
    </row>
    <row r="91" spans="1:138" s="130" customFormat="1" ht="16" customHeight="1">
      <c r="A91" s="129" t="s">
        <v>168</v>
      </c>
      <c r="E91" s="131">
        <f>IF(SUM(E86:E90)&gt;0,SUM(E86:E90),99)</f>
        <v>99</v>
      </c>
      <c r="F91" s="131">
        <f>IF(SUM(F86:F90)&gt;0,SUM(F86:F90),99)</f>
        <v>99</v>
      </c>
      <c r="G91" s="131">
        <f>IF(SUM(G86:G90)&gt;0,SUM(G86:G90),99)</f>
        <v>99</v>
      </c>
      <c r="H91" s="131">
        <f>IF(SUM(H86:H90)&gt;0,SUM(H86:H90),99)</f>
        <v>99</v>
      </c>
      <c r="I91" s="131">
        <f>IF(SUM(I86:I90)&gt;0,SUM(I86:I90),99)</f>
        <v>99</v>
      </c>
      <c r="J91" s="131">
        <f t="shared" ref="J91:BQ91" si="35">IF(SUM(J86:J90)&gt;0,SUM(J86:J90),99)</f>
        <v>99</v>
      </c>
      <c r="K91" s="131">
        <f t="shared" si="35"/>
        <v>99</v>
      </c>
      <c r="L91" s="131">
        <f t="shared" si="35"/>
        <v>99</v>
      </c>
      <c r="M91" s="131">
        <f t="shared" si="35"/>
        <v>99</v>
      </c>
      <c r="N91" s="131">
        <f t="shared" si="35"/>
        <v>99</v>
      </c>
      <c r="O91" s="131">
        <f t="shared" si="35"/>
        <v>99</v>
      </c>
      <c r="P91" s="131">
        <f t="shared" si="35"/>
        <v>99</v>
      </c>
      <c r="Q91" s="131">
        <f t="shared" si="35"/>
        <v>99</v>
      </c>
      <c r="R91" s="131">
        <f t="shared" si="35"/>
        <v>99</v>
      </c>
      <c r="S91" s="131">
        <f t="shared" si="35"/>
        <v>99</v>
      </c>
      <c r="T91" s="131">
        <f t="shared" si="35"/>
        <v>99</v>
      </c>
      <c r="U91" s="131">
        <f t="shared" si="35"/>
        <v>99</v>
      </c>
      <c r="V91" s="131">
        <f t="shared" si="35"/>
        <v>99</v>
      </c>
      <c r="W91" s="131">
        <f t="shared" si="35"/>
        <v>99</v>
      </c>
      <c r="X91" s="131">
        <f t="shared" si="35"/>
        <v>99</v>
      </c>
      <c r="Y91" s="131">
        <f t="shared" si="35"/>
        <v>99</v>
      </c>
      <c r="Z91" s="131">
        <f t="shared" si="35"/>
        <v>99</v>
      </c>
      <c r="AA91" s="131">
        <f t="shared" si="35"/>
        <v>99</v>
      </c>
      <c r="AB91" s="131">
        <f t="shared" si="35"/>
        <v>99</v>
      </c>
      <c r="AC91" s="131">
        <f t="shared" si="35"/>
        <v>99</v>
      </c>
      <c r="AD91" s="131">
        <f t="shared" si="35"/>
        <v>99</v>
      </c>
      <c r="AE91" s="131">
        <f t="shared" si="35"/>
        <v>99</v>
      </c>
      <c r="AF91" s="131">
        <f t="shared" si="35"/>
        <v>99</v>
      </c>
      <c r="AG91" s="131">
        <f t="shared" si="35"/>
        <v>99</v>
      </c>
      <c r="AH91" s="131">
        <f t="shared" si="35"/>
        <v>99</v>
      </c>
      <c r="AI91" s="131">
        <f t="shared" si="35"/>
        <v>99</v>
      </c>
      <c r="AJ91" s="131">
        <f t="shared" si="35"/>
        <v>99</v>
      </c>
      <c r="AK91" s="131">
        <f t="shared" si="35"/>
        <v>99</v>
      </c>
      <c r="AL91" s="131">
        <f t="shared" si="35"/>
        <v>99</v>
      </c>
      <c r="AM91" s="131">
        <f t="shared" si="35"/>
        <v>99</v>
      </c>
      <c r="AN91" s="131">
        <f t="shared" si="35"/>
        <v>99</v>
      </c>
      <c r="AO91" s="131">
        <f t="shared" si="35"/>
        <v>99</v>
      </c>
      <c r="AP91" s="131">
        <f t="shared" si="35"/>
        <v>99</v>
      </c>
      <c r="AQ91" s="131">
        <f t="shared" si="35"/>
        <v>99</v>
      </c>
      <c r="AR91" s="131">
        <f t="shared" si="35"/>
        <v>99</v>
      </c>
      <c r="AS91" s="131">
        <f t="shared" si="35"/>
        <v>99</v>
      </c>
      <c r="AT91" s="131">
        <f t="shared" si="35"/>
        <v>99</v>
      </c>
      <c r="AU91" s="131">
        <f t="shared" si="35"/>
        <v>99</v>
      </c>
      <c r="AV91" s="131">
        <f t="shared" si="35"/>
        <v>99</v>
      </c>
      <c r="AW91" s="131">
        <f t="shared" si="35"/>
        <v>99</v>
      </c>
      <c r="AX91" s="131">
        <f t="shared" si="35"/>
        <v>99</v>
      </c>
      <c r="AY91" s="131">
        <f t="shared" si="35"/>
        <v>99</v>
      </c>
      <c r="AZ91" s="131">
        <f t="shared" si="35"/>
        <v>99</v>
      </c>
      <c r="BA91" s="131">
        <f t="shared" si="35"/>
        <v>99</v>
      </c>
      <c r="BB91" s="131">
        <f t="shared" si="35"/>
        <v>99</v>
      </c>
      <c r="BC91" s="131">
        <f t="shared" si="35"/>
        <v>99</v>
      </c>
      <c r="BD91" s="131">
        <f t="shared" si="35"/>
        <v>99</v>
      </c>
      <c r="BE91" s="131">
        <f t="shared" si="35"/>
        <v>99</v>
      </c>
      <c r="BF91" s="131">
        <f t="shared" si="35"/>
        <v>99</v>
      </c>
      <c r="BG91" s="131">
        <f t="shared" si="35"/>
        <v>99</v>
      </c>
      <c r="BH91" s="131">
        <f t="shared" si="35"/>
        <v>99</v>
      </c>
      <c r="BI91" s="131">
        <f t="shared" si="35"/>
        <v>99</v>
      </c>
      <c r="BJ91" s="131">
        <f t="shared" si="35"/>
        <v>99</v>
      </c>
      <c r="BK91" s="131">
        <f t="shared" si="35"/>
        <v>99</v>
      </c>
      <c r="BL91" s="131">
        <f t="shared" si="35"/>
        <v>99</v>
      </c>
      <c r="BM91" s="131">
        <f t="shared" si="35"/>
        <v>99</v>
      </c>
      <c r="BN91" s="131">
        <f t="shared" si="35"/>
        <v>99</v>
      </c>
      <c r="BO91" s="131">
        <f t="shared" si="35"/>
        <v>99</v>
      </c>
      <c r="BP91" s="131">
        <f t="shared" si="35"/>
        <v>99</v>
      </c>
      <c r="BQ91" s="131">
        <f t="shared" si="35"/>
        <v>99</v>
      </c>
      <c r="BR91" s="131">
        <f t="shared" ref="BR91:DT91" si="36">IF(SUM(BR86:BR90)&gt;0,SUM(BR86:BR90),99)</f>
        <v>99</v>
      </c>
      <c r="BS91" s="131">
        <f t="shared" si="36"/>
        <v>99</v>
      </c>
      <c r="BT91" s="131">
        <f t="shared" si="36"/>
        <v>99</v>
      </c>
      <c r="BU91" s="131">
        <f t="shared" si="36"/>
        <v>99</v>
      </c>
      <c r="BV91" s="131">
        <f t="shared" si="36"/>
        <v>99</v>
      </c>
      <c r="BW91" s="131">
        <f t="shared" si="36"/>
        <v>99</v>
      </c>
      <c r="BX91" s="131">
        <f t="shared" si="36"/>
        <v>99</v>
      </c>
      <c r="BY91" s="131">
        <f t="shared" si="36"/>
        <v>99</v>
      </c>
      <c r="BZ91" s="131">
        <f t="shared" si="36"/>
        <v>99</v>
      </c>
      <c r="CA91" s="131">
        <f t="shared" si="36"/>
        <v>99</v>
      </c>
      <c r="CB91" s="131">
        <f t="shared" si="36"/>
        <v>99</v>
      </c>
      <c r="CC91" s="131">
        <f t="shared" si="36"/>
        <v>99</v>
      </c>
      <c r="CD91" s="131">
        <f t="shared" si="36"/>
        <v>99</v>
      </c>
      <c r="CE91" s="131">
        <f t="shared" si="36"/>
        <v>99</v>
      </c>
      <c r="CF91" s="131">
        <f t="shared" si="36"/>
        <v>99</v>
      </c>
      <c r="CG91" s="131">
        <f t="shared" si="36"/>
        <v>99</v>
      </c>
      <c r="CH91" s="131">
        <f t="shared" si="36"/>
        <v>99</v>
      </c>
      <c r="CI91" s="131">
        <f t="shared" si="36"/>
        <v>99</v>
      </c>
      <c r="CJ91" s="131">
        <f t="shared" si="36"/>
        <v>99</v>
      </c>
      <c r="CK91" s="131">
        <f t="shared" si="36"/>
        <v>99</v>
      </c>
      <c r="CL91" s="131">
        <f t="shared" si="36"/>
        <v>99</v>
      </c>
      <c r="CM91" s="131">
        <f t="shared" si="36"/>
        <v>99</v>
      </c>
      <c r="CN91" s="131">
        <f t="shared" si="36"/>
        <v>99</v>
      </c>
      <c r="CO91" s="131">
        <f t="shared" si="36"/>
        <v>99</v>
      </c>
      <c r="CP91" s="131">
        <f t="shared" si="36"/>
        <v>99</v>
      </c>
      <c r="CQ91" s="131">
        <f t="shared" si="36"/>
        <v>99</v>
      </c>
      <c r="CR91" s="131">
        <f t="shared" si="36"/>
        <v>99</v>
      </c>
      <c r="CS91" s="131">
        <f t="shared" si="36"/>
        <v>99</v>
      </c>
      <c r="CT91" s="131">
        <f t="shared" si="36"/>
        <v>99</v>
      </c>
      <c r="CU91" s="131">
        <f t="shared" si="36"/>
        <v>99</v>
      </c>
      <c r="CV91" s="131">
        <f t="shared" si="36"/>
        <v>99</v>
      </c>
      <c r="CW91" s="131">
        <f t="shared" si="36"/>
        <v>99</v>
      </c>
      <c r="CX91" s="131">
        <f t="shared" si="36"/>
        <v>99</v>
      </c>
      <c r="CY91" s="131">
        <f t="shared" si="36"/>
        <v>99</v>
      </c>
      <c r="CZ91" s="131">
        <f t="shared" si="36"/>
        <v>99</v>
      </c>
      <c r="DA91" s="131">
        <f t="shared" si="36"/>
        <v>99</v>
      </c>
      <c r="DB91" s="131">
        <f t="shared" si="36"/>
        <v>99</v>
      </c>
      <c r="DC91" s="131">
        <f t="shared" si="36"/>
        <v>99</v>
      </c>
      <c r="DD91" s="131">
        <f t="shared" si="36"/>
        <v>99</v>
      </c>
      <c r="DE91" s="131">
        <f t="shared" si="36"/>
        <v>99</v>
      </c>
      <c r="DF91" s="131">
        <f t="shared" si="36"/>
        <v>99</v>
      </c>
      <c r="DG91" s="131">
        <f t="shared" si="36"/>
        <v>99</v>
      </c>
      <c r="DH91" s="131">
        <f t="shared" si="36"/>
        <v>99</v>
      </c>
      <c r="DI91" s="131">
        <f t="shared" si="36"/>
        <v>99</v>
      </c>
      <c r="DJ91" s="131">
        <f t="shared" si="36"/>
        <v>99</v>
      </c>
      <c r="DK91" s="131">
        <f t="shared" si="36"/>
        <v>99</v>
      </c>
      <c r="DL91" s="131">
        <f t="shared" si="36"/>
        <v>99</v>
      </c>
      <c r="DM91" s="131">
        <f t="shared" si="36"/>
        <v>99</v>
      </c>
      <c r="DN91" s="131">
        <f t="shared" si="36"/>
        <v>99</v>
      </c>
      <c r="DO91" s="131">
        <f t="shared" si="36"/>
        <v>99</v>
      </c>
      <c r="DP91" s="131">
        <f t="shared" si="36"/>
        <v>99</v>
      </c>
      <c r="DQ91" s="131">
        <f t="shared" si="36"/>
        <v>99</v>
      </c>
      <c r="DR91" s="131">
        <f t="shared" si="36"/>
        <v>99</v>
      </c>
      <c r="DS91" s="131">
        <f t="shared" si="36"/>
        <v>99</v>
      </c>
      <c r="DT91" s="131">
        <f t="shared" si="36"/>
        <v>99</v>
      </c>
      <c r="DU91" s="132"/>
      <c r="DV91" s="132"/>
      <c r="DW91" s="127"/>
      <c r="DX91" s="127"/>
      <c r="DY91" s="127"/>
      <c r="DZ91" s="127"/>
      <c r="EA91" s="127"/>
      <c r="EB91" s="127"/>
      <c r="EC91" s="119"/>
      <c r="ED91" s="119">
        <v>8</v>
      </c>
      <c r="EE91" s="119">
        <v>1</v>
      </c>
      <c r="EF91" s="119">
        <f t="shared" si="32"/>
        <v>0</v>
      </c>
      <c r="EG91" s="119"/>
      <c r="EH91" s="119"/>
    </row>
    <row r="92" spans="1:138" ht="16" customHeight="1">
      <c r="A92" s="120" t="s">
        <v>175</v>
      </c>
      <c r="E92" s="128" t="str">
        <f>IF('Data Entry'!E62="Countertherapeutic",0,"")</f>
        <v/>
      </c>
      <c r="F92" s="128" t="str">
        <f>IF('Data Entry'!F62="Countertherapeutic",0,"")</f>
        <v/>
      </c>
      <c r="G92" s="128" t="str">
        <f>IF('Data Entry'!G62="Countertherapeutic",0,"")</f>
        <v/>
      </c>
      <c r="H92" s="128" t="str">
        <f>IF('Data Entry'!H62="Countertherapeutic",0,"")</f>
        <v/>
      </c>
      <c r="I92" s="128" t="str">
        <f>IF('Data Entry'!I62="Countertherapeutic",0,"")</f>
        <v/>
      </c>
      <c r="J92" s="128" t="str">
        <f>IF('Data Entry'!J62="Countertherapeutic",0,"")</f>
        <v/>
      </c>
      <c r="K92" s="128" t="str">
        <f>IF('Data Entry'!K62="Countertherapeutic",0,"")</f>
        <v/>
      </c>
      <c r="L92" s="128" t="str">
        <f>IF('Data Entry'!L62="Countertherapeutic",0,"")</f>
        <v/>
      </c>
      <c r="M92" s="128" t="str">
        <f>IF('Data Entry'!M62="Countertherapeutic",0,"")</f>
        <v/>
      </c>
      <c r="N92" s="128" t="str">
        <f>IF('Data Entry'!N62="Countertherapeutic",0,"")</f>
        <v/>
      </c>
      <c r="O92" s="128" t="str">
        <f>IF('Data Entry'!O62="Countertherapeutic",0,"")</f>
        <v/>
      </c>
      <c r="P92" s="128" t="str">
        <f>IF('Data Entry'!P62="Countertherapeutic",0,"")</f>
        <v/>
      </c>
      <c r="Q92" s="128" t="str">
        <f>IF('Data Entry'!Q62="Countertherapeutic",0,"")</f>
        <v/>
      </c>
      <c r="R92" s="128" t="str">
        <f>IF('Data Entry'!R62="Countertherapeutic",0,"")</f>
        <v/>
      </c>
      <c r="S92" s="128" t="str">
        <f>IF('Data Entry'!S62="Countertherapeutic",0,"")</f>
        <v/>
      </c>
      <c r="T92" s="128" t="str">
        <f>IF('Data Entry'!T62="Countertherapeutic",0,"")</f>
        <v/>
      </c>
      <c r="U92" s="128" t="str">
        <f>IF('Data Entry'!U62="Countertherapeutic",0,"")</f>
        <v/>
      </c>
      <c r="V92" s="128" t="str">
        <f>IF('Data Entry'!V62="Countertherapeutic",0,"")</f>
        <v/>
      </c>
      <c r="W92" s="128" t="str">
        <f>IF('Data Entry'!W62="Countertherapeutic",0,"")</f>
        <v/>
      </c>
      <c r="X92" s="128" t="str">
        <f>IF('Data Entry'!X62="Countertherapeutic",0,"")</f>
        <v/>
      </c>
      <c r="Y92" s="128" t="str">
        <f>IF('Data Entry'!Y62="Countertherapeutic",0,"")</f>
        <v/>
      </c>
      <c r="Z92" s="128" t="str">
        <f>IF('Data Entry'!Z62="Countertherapeutic",0,"")</f>
        <v/>
      </c>
      <c r="AA92" s="128" t="str">
        <f>IF('Data Entry'!AA62="Countertherapeutic",0,"")</f>
        <v/>
      </c>
      <c r="AB92" s="128" t="str">
        <f>IF('Data Entry'!AB62="Countertherapeutic",0,"")</f>
        <v/>
      </c>
      <c r="AC92" s="128" t="str">
        <f>IF('Data Entry'!AC62="Countertherapeutic",0,"")</f>
        <v/>
      </c>
      <c r="AD92" s="128" t="str">
        <f>IF('Data Entry'!AD62="Countertherapeutic",0,"")</f>
        <v/>
      </c>
      <c r="AE92" s="128" t="str">
        <f>IF('Data Entry'!AE62="Countertherapeutic",0,"")</f>
        <v/>
      </c>
      <c r="AF92" s="128" t="str">
        <f>IF('Data Entry'!AF62="Countertherapeutic",0,"")</f>
        <v/>
      </c>
      <c r="AG92" s="128" t="str">
        <f>IF('Data Entry'!AG62="Countertherapeutic",0,"")</f>
        <v/>
      </c>
      <c r="AH92" s="128" t="str">
        <f>IF('Data Entry'!AH62="Countertherapeutic",0,"")</f>
        <v/>
      </c>
      <c r="AI92" s="128" t="str">
        <f>IF('Data Entry'!AI62="Countertherapeutic",0,"")</f>
        <v/>
      </c>
      <c r="AJ92" s="128" t="str">
        <f>IF('Data Entry'!AJ62="Countertherapeutic",0,"")</f>
        <v/>
      </c>
      <c r="AK92" s="128" t="str">
        <f>IF('Data Entry'!AK62="Countertherapeutic",0,"")</f>
        <v/>
      </c>
      <c r="AL92" s="128" t="str">
        <f>IF('Data Entry'!AL62="Countertherapeutic",0,"")</f>
        <v/>
      </c>
      <c r="AM92" s="128" t="str">
        <f>IF('Data Entry'!AM62="Countertherapeutic",0,"")</f>
        <v/>
      </c>
      <c r="AN92" s="128" t="str">
        <f>IF('Data Entry'!AN62="Countertherapeutic",0,"")</f>
        <v/>
      </c>
      <c r="AO92" s="128" t="str">
        <f>IF('Data Entry'!AO62="Countertherapeutic",0,"")</f>
        <v/>
      </c>
      <c r="AP92" s="128" t="str">
        <f>IF('Data Entry'!AP62="Countertherapeutic",0,"")</f>
        <v/>
      </c>
      <c r="AQ92" s="128" t="str">
        <f>IF('Data Entry'!AQ62="Countertherapeutic",0,"")</f>
        <v/>
      </c>
      <c r="AR92" s="128" t="str">
        <f>IF('Data Entry'!AR62="Countertherapeutic",0,"")</f>
        <v/>
      </c>
      <c r="AS92" s="128" t="str">
        <f>IF('Data Entry'!AS62="Countertherapeutic",0,"")</f>
        <v/>
      </c>
      <c r="AT92" s="128" t="str">
        <f>IF('Data Entry'!AT62="Countertherapeutic",0,"")</f>
        <v/>
      </c>
      <c r="AU92" s="128" t="str">
        <f>IF('Data Entry'!AU62="Countertherapeutic",0,"")</f>
        <v/>
      </c>
      <c r="AV92" s="128" t="str">
        <f>IF('Data Entry'!AV62="Countertherapeutic",0,"")</f>
        <v/>
      </c>
      <c r="AW92" s="128" t="str">
        <f>IF('Data Entry'!AW62="Countertherapeutic",0,"")</f>
        <v/>
      </c>
      <c r="AX92" s="128" t="str">
        <f>IF('Data Entry'!AX62="Countertherapeutic",0,"")</f>
        <v/>
      </c>
      <c r="AY92" s="128" t="str">
        <f>IF('Data Entry'!AY62="Countertherapeutic",0,"")</f>
        <v/>
      </c>
      <c r="AZ92" s="128" t="str">
        <f>IF('Data Entry'!AZ62="Countertherapeutic",0,"")</f>
        <v/>
      </c>
      <c r="BA92" s="128" t="str">
        <f>IF('Data Entry'!BA62="Countertherapeutic",0,"")</f>
        <v/>
      </c>
      <c r="BB92" s="128" t="str">
        <f>IF('Data Entry'!BB62="Countertherapeutic",0,"")</f>
        <v/>
      </c>
      <c r="BC92" s="128" t="str">
        <f>IF('Data Entry'!BC62="Countertherapeutic",0,"")</f>
        <v/>
      </c>
      <c r="BD92" s="128" t="str">
        <f>IF('Data Entry'!BD62="Countertherapeutic",0,"")</f>
        <v/>
      </c>
      <c r="BE92" s="128" t="str">
        <f>IF('Data Entry'!BE62="Countertherapeutic",0,"")</f>
        <v/>
      </c>
      <c r="BF92" s="128" t="str">
        <f>IF('Data Entry'!BF62="Countertherapeutic",0,"")</f>
        <v/>
      </c>
      <c r="BG92" s="128" t="str">
        <f>IF('Data Entry'!BG62="Countertherapeutic",0,"")</f>
        <v/>
      </c>
      <c r="BH92" s="128" t="str">
        <f>IF('Data Entry'!BH62="Countertherapeutic",0,"")</f>
        <v/>
      </c>
      <c r="BI92" s="128" t="str">
        <f>IF('Data Entry'!BI62="Countertherapeutic",0,"")</f>
        <v/>
      </c>
      <c r="BJ92" s="128" t="str">
        <f>IF('Data Entry'!BJ62="Countertherapeutic",0,"")</f>
        <v/>
      </c>
      <c r="BK92" s="128" t="str">
        <f>IF('Data Entry'!BK62="Countertherapeutic",0,"")</f>
        <v/>
      </c>
      <c r="BL92" s="128" t="str">
        <f>IF('Data Entry'!BL62="Countertherapeutic",0,"")</f>
        <v/>
      </c>
      <c r="BM92" s="128" t="str">
        <f>IF('Data Entry'!BM62="Countertherapeutic",0,"")</f>
        <v/>
      </c>
      <c r="BN92" s="128" t="str">
        <f>IF('Data Entry'!BN62="Countertherapeutic",0,"")</f>
        <v/>
      </c>
      <c r="BO92" s="128" t="str">
        <f>IF('Data Entry'!BO62="Countertherapeutic",0,"")</f>
        <v/>
      </c>
      <c r="BP92" s="128" t="str">
        <f>IF('Data Entry'!BP62="Countertherapeutic",0,"")</f>
        <v/>
      </c>
      <c r="BQ92" s="128" t="str">
        <f>IF('Data Entry'!BQ62="Countertherapeutic",0,"")</f>
        <v/>
      </c>
      <c r="BR92" s="128" t="str">
        <f>IF('Data Entry'!BR62="Countertherapeutic",0,"")</f>
        <v/>
      </c>
      <c r="BS92" s="128" t="str">
        <f>IF('Data Entry'!BS62="Countertherapeutic",0,"")</f>
        <v/>
      </c>
      <c r="BT92" s="128" t="str">
        <f>IF('Data Entry'!BT62="Countertherapeutic",0,"")</f>
        <v/>
      </c>
      <c r="BU92" s="128" t="str">
        <f>IF('Data Entry'!BU62="Countertherapeutic",0,"")</f>
        <v/>
      </c>
      <c r="BV92" s="128" t="str">
        <f>IF('Data Entry'!BV62="Countertherapeutic",0,"")</f>
        <v/>
      </c>
      <c r="BW92" s="128" t="str">
        <f>IF('Data Entry'!BW62="Countertherapeutic",0,"")</f>
        <v/>
      </c>
      <c r="BX92" s="128" t="str">
        <f>IF('Data Entry'!BX62="Countertherapeutic",0,"")</f>
        <v/>
      </c>
      <c r="BY92" s="128" t="str">
        <f>IF('Data Entry'!BY62="Countertherapeutic",0,"")</f>
        <v/>
      </c>
      <c r="BZ92" s="128" t="str">
        <f>IF('Data Entry'!BZ62="Countertherapeutic",0,"")</f>
        <v/>
      </c>
      <c r="CA92" s="128" t="str">
        <f>IF('Data Entry'!CA62="Countertherapeutic",0,"")</f>
        <v/>
      </c>
      <c r="CB92" s="128" t="str">
        <f>IF('Data Entry'!CB62="Countertherapeutic",0,"")</f>
        <v/>
      </c>
      <c r="CC92" s="128" t="str">
        <f>IF('Data Entry'!CC62="Countertherapeutic",0,"")</f>
        <v/>
      </c>
      <c r="CD92" s="128" t="str">
        <f>IF('Data Entry'!CD62="Countertherapeutic",0,"")</f>
        <v/>
      </c>
      <c r="CE92" s="128" t="str">
        <f>IF('Data Entry'!CE62="Countertherapeutic",0,"")</f>
        <v/>
      </c>
      <c r="CF92" s="128" t="str">
        <f>IF('Data Entry'!CF62="Countertherapeutic",0,"")</f>
        <v/>
      </c>
      <c r="CG92" s="128" t="str">
        <f>IF('Data Entry'!CG62="Countertherapeutic",0,"")</f>
        <v/>
      </c>
      <c r="CH92" s="128" t="str">
        <f>IF('Data Entry'!CH62="Countertherapeutic",0,"")</f>
        <v/>
      </c>
      <c r="CI92" s="128" t="str">
        <f>IF('Data Entry'!CI62="Countertherapeutic",0,"")</f>
        <v/>
      </c>
      <c r="CJ92" s="128" t="str">
        <f>IF('Data Entry'!CJ62="Countertherapeutic",0,"")</f>
        <v/>
      </c>
      <c r="CK92" s="128" t="str">
        <f>IF('Data Entry'!CK62="Countertherapeutic",0,"")</f>
        <v/>
      </c>
      <c r="CL92" s="128" t="str">
        <f>IF('Data Entry'!CL62="Countertherapeutic",0,"")</f>
        <v/>
      </c>
      <c r="CM92" s="128" t="str">
        <f>IF('Data Entry'!CM62="Countertherapeutic",0,"")</f>
        <v/>
      </c>
      <c r="CN92" s="128" t="str">
        <f>IF('Data Entry'!CN62="Countertherapeutic",0,"")</f>
        <v/>
      </c>
      <c r="CO92" s="128" t="str">
        <f>IF('Data Entry'!CO62="Countertherapeutic",0,"")</f>
        <v/>
      </c>
      <c r="CP92" s="128" t="str">
        <f>IF('Data Entry'!CP62="Countertherapeutic",0,"")</f>
        <v/>
      </c>
      <c r="CQ92" s="128" t="str">
        <f>IF('Data Entry'!CQ62="Countertherapeutic",0,"")</f>
        <v/>
      </c>
      <c r="CR92" s="128" t="str">
        <f>IF('Data Entry'!CR62="Countertherapeutic",0,"")</f>
        <v/>
      </c>
      <c r="CS92" s="128" t="str">
        <f>IF('Data Entry'!CS62="Countertherapeutic",0,"")</f>
        <v/>
      </c>
      <c r="CT92" s="128" t="str">
        <f>IF('Data Entry'!CT62="Countertherapeutic",0,"")</f>
        <v/>
      </c>
      <c r="CU92" s="128" t="str">
        <f>IF('Data Entry'!CU62="Countertherapeutic",0,"")</f>
        <v/>
      </c>
      <c r="CV92" s="128" t="str">
        <f>IF('Data Entry'!CV62="Countertherapeutic",0,"")</f>
        <v/>
      </c>
      <c r="CW92" s="128" t="str">
        <f>IF('Data Entry'!CW62="Countertherapeutic",0,"")</f>
        <v/>
      </c>
      <c r="CX92" s="128" t="str">
        <f>IF('Data Entry'!CX62="Countertherapeutic",0,"")</f>
        <v/>
      </c>
      <c r="CY92" s="128" t="str">
        <f>IF('Data Entry'!CY62="Countertherapeutic",0,"")</f>
        <v/>
      </c>
      <c r="CZ92" s="128" t="str">
        <f>IF('Data Entry'!CZ62="Countertherapeutic",0,"")</f>
        <v/>
      </c>
      <c r="DA92" s="128" t="str">
        <f>IF('Data Entry'!DA62="Countertherapeutic",0,"")</f>
        <v/>
      </c>
      <c r="DB92" s="128" t="str">
        <f>IF('Data Entry'!DB62="Countertherapeutic",0,"")</f>
        <v/>
      </c>
      <c r="DC92" s="128" t="str">
        <f>IF('Data Entry'!DC62="Countertherapeutic",0,"")</f>
        <v/>
      </c>
      <c r="DD92" s="128" t="str">
        <f>IF('Data Entry'!DD62="Countertherapeutic",0,"")</f>
        <v/>
      </c>
      <c r="DE92" s="128" t="str">
        <f>IF('Data Entry'!DE62="Countertherapeutic",0,"")</f>
        <v/>
      </c>
      <c r="DF92" s="128" t="str">
        <f>IF('Data Entry'!DF62="Countertherapeutic",0,"")</f>
        <v/>
      </c>
      <c r="DG92" s="128" t="str">
        <f>IF('Data Entry'!DG62="Countertherapeutic",0,"")</f>
        <v/>
      </c>
      <c r="DH92" s="128" t="str">
        <f>IF('Data Entry'!DH62="Countertherapeutic",0,"")</f>
        <v/>
      </c>
      <c r="DI92" s="128" t="str">
        <f>IF('Data Entry'!DI62="Countertherapeutic",0,"")</f>
        <v/>
      </c>
      <c r="DJ92" s="128" t="str">
        <f>IF('Data Entry'!DJ62="Countertherapeutic",0,"")</f>
        <v/>
      </c>
      <c r="DK92" s="128" t="str">
        <f>IF('Data Entry'!DK62="Countertherapeutic",0,"")</f>
        <v/>
      </c>
      <c r="DL92" s="128" t="str">
        <f>IF('Data Entry'!DL62="Countertherapeutic",0,"")</f>
        <v/>
      </c>
      <c r="DM92" s="128" t="str">
        <f>IF('Data Entry'!DM62="Countertherapeutic",0,"")</f>
        <v/>
      </c>
      <c r="DN92" s="128" t="str">
        <f>IF('Data Entry'!DN62="Countertherapeutic",0,"")</f>
        <v/>
      </c>
      <c r="DO92" s="128" t="str">
        <f>IF('Data Entry'!DO62="Countertherapeutic",0,"")</f>
        <v/>
      </c>
      <c r="DP92" s="128" t="str">
        <f>IF('Data Entry'!DP62="Countertherapeutic",0,"")</f>
        <v/>
      </c>
      <c r="DQ92" s="128" t="str">
        <f>IF('Data Entry'!DQ62="Countertherapeutic",0,"")</f>
        <v/>
      </c>
      <c r="DR92" s="128" t="str">
        <f>IF('Data Entry'!DR62="Countertherapeutic",0,"")</f>
        <v/>
      </c>
      <c r="DS92" s="128" t="str">
        <f>IF('Data Entry'!DS62="Countertherapeutic",0,"")</f>
        <v/>
      </c>
      <c r="DT92" s="128" t="str">
        <f>IF('Data Entry'!DT62="Countertherapeutic",0,"")</f>
        <v/>
      </c>
      <c r="DU92" s="127"/>
      <c r="DV92" s="127"/>
      <c r="DW92" s="138" t="s">
        <v>274</v>
      </c>
      <c r="DX92" s="138">
        <v>0</v>
      </c>
      <c r="DY92" s="138">
        <v>1</v>
      </c>
      <c r="DZ92" s="138">
        <v>2</v>
      </c>
      <c r="EA92" s="138">
        <v>3</v>
      </c>
      <c r="EB92" s="138">
        <v>4</v>
      </c>
      <c r="ED92" s="119">
        <v>9</v>
      </c>
      <c r="EE92" s="119">
        <v>1</v>
      </c>
      <c r="EF92" s="119">
        <f t="shared" si="32"/>
        <v>0</v>
      </c>
    </row>
    <row r="93" spans="1:138" ht="16" customHeight="1">
      <c r="A93" s="120" t="s">
        <v>176</v>
      </c>
      <c r="E93" s="128" t="str">
        <f>IF('Data Entry'!E62="Null",1,"")</f>
        <v/>
      </c>
      <c r="F93" s="128" t="str">
        <f>IF('Data Entry'!F62="Null",1,"")</f>
        <v/>
      </c>
      <c r="G93" s="128" t="str">
        <f>IF('Data Entry'!G62="Null",1,"")</f>
        <v/>
      </c>
      <c r="H93" s="128" t="str">
        <f>IF('Data Entry'!H62="Null",1,"")</f>
        <v/>
      </c>
      <c r="I93" s="128" t="str">
        <f>IF('Data Entry'!I62="Null",1,"")</f>
        <v/>
      </c>
      <c r="J93" s="128" t="str">
        <f>IF('Data Entry'!J62="Null",1,"")</f>
        <v/>
      </c>
      <c r="K93" s="128" t="str">
        <f>IF('Data Entry'!K62="Null",1,"")</f>
        <v/>
      </c>
      <c r="L93" s="128" t="str">
        <f>IF('Data Entry'!L62="Null",1,"")</f>
        <v/>
      </c>
      <c r="M93" s="128" t="str">
        <f>IF('Data Entry'!M62="Null",1,"")</f>
        <v/>
      </c>
      <c r="N93" s="128" t="str">
        <f>IF('Data Entry'!N62="Null",1,"")</f>
        <v/>
      </c>
      <c r="O93" s="128" t="str">
        <f>IF('Data Entry'!O62="Null",1,"")</f>
        <v/>
      </c>
      <c r="P93" s="128" t="str">
        <f>IF('Data Entry'!P62="Null",1,"")</f>
        <v/>
      </c>
      <c r="Q93" s="128" t="str">
        <f>IF('Data Entry'!Q62="Null",1,"")</f>
        <v/>
      </c>
      <c r="R93" s="128" t="str">
        <f>IF('Data Entry'!R62="Null",1,"")</f>
        <v/>
      </c>
      <c r="S93" s="128" t="str">
        <f>IF('Data Entry'!S62="Null",1,"")</f>
        <v/>
      </c>
      <c r="T93" s="128" t="str">
        <f>IF('Data Entry'!T62="Null",1,"")</f>
        <v/>
      </c>
      <c r="U93" s="128" t="str">
        <f>IF('Data Entry'!U62="Null",1,"")</f>
        <v/>
      </c>
      <c r="V93" s="128" t="str">
        <f>IF('Data Entry'!V62="Null",1,"")</f>
        <v/>
      </c>
      <c r="W93" s="128" t="str">
        <f>IF('Data Entry'!W62="Null",1,"")</f>
        <v/>
      </c>
      <c r="X93" s="128" t="str">
        <f>IF('Data Entry'!X62="Null",1,"")</f>
        <v/>
      </c>
      <c r="Y93" s="128" t="str">
        <f>IF('Data Entry'!Y62="Null",1,"")</f>
        <v/>
      </c>
      <c r="Z93" s="128" t="str">
        <f>IF('Data Entry'!Z62="Null",1,"")</f>
        <v/>
      </c>
      <c r="AA93" s="128" t="str">
        <f>IF('Data Entry'!AA62="Null",1,"")</f>
        <v/>
      </c>
      <c r="AB93" s="128" t="str">
        <f>IF('Data Entry'!AB62="Null",1,"")</f>
        <v/>
      </c>
      <c r="AC93" s="128" t="str">
        <f>IF('Data Entry'!AC62="Null",1,"")</f>
        <v/>
      </c>
      <c r="AD93" s="128" t="str">
        <f>IF('Data Entry'!AD62="Null",1,"")</f>
        <v/>
      </c>
      <c r="AE93" s="128" t="str">
        <f>IF('Data Entry'!AE62="Null",1,"")</f>
        <v/>
      </c>
      <c r="AF93" s="128" t="str">
        <f>IF('Data Entry'!AF62="Null",1,"")</f>
        <v/>
      </c>
      <c r="AG93" s="128" t="str">
        <f>IF('Data Entry'!AG62="Null",1,"")</f>
        <v/>
      </c>
      <c r="AH93" s="128" t="str">
        <f>IF('Data Entry'!AH62="Null",1,"")</f>
        <v/>
      </c>
      <c r="AI93" s="128" t="str">
        <f>IF('Data Entry'!AI62="Null",1,"")</f>
        <v/>
      </c>
      <c r="AJ93" s="128" t="str">
        <f>IF('Data Entry'!AJ62="Null",1,"")</f>
        <v/>
      </c>
      <c r="AK93" s="128" t="str">
        <f>IF('Data Entry'!AK62="Null",1,"")</f>
        <v/>
      </c>
      <c r="AL93" s="128" t="str">
        <f>IF('Data Entry'!AL62="Null",1,"")</f>
        <v/>
      </c>
      <c r="AM93" s="128" t="str">
        <f>IF('Data Entry'!AM62="Null",1,"")</f>
        <v/>
      </c>
      <c r="AN93" s="128" t="str">
        <f>IF('Data Entry'!AN62="Null",1,"")</f>
        <v/>
      </c>
      <c r="AO93" s="128" t="str">
        <f>IF('Data Entry'!AO62="Null",1,"")</f>
        <v/>
      </c>
      <c r="AP93" s="128" t="str">
        <f>IF('Data Entry'!AP62="Null",1,"")</f>
        <v/>
      </c>
      <c r="AQ93" s="128" t="str">
        <f>IF('Data Entry'!AQ62="Null",1,"")</f>
        <v/>
      </c>
      <c r="AR93" s="128" t="str">
        <f>IF('Data Entry'!AR62="Null",1,"")</f>
        <v/>
      </c>
      <c r="AS93" s="128" t="str">
        <f>IF('Data Entry'!AS62="Null",1,"")</f>
        <v/>
      </c>
      <c r="AT93" s="128" t="str">
        <f>IF('Data Entry'!AT62="Null",1,"")</f>
        <v/>
      </c>
      <c r="AU93" s="128" t="str">
        <f>IF('Data Entry'!AU62="Null",1,"")</f>
        <v/>
      </c>
      <c r="AV93" s="128" t="str">
        <f>IF('Data Entry'!AV62="Null",1,"")</f>
        <v/>
      </c>
      <c r="AW93" s="128" t="str">
        <f>IF('Data Entry'!AW62="Null",1,"")</f>
        <v/>
      </c>
      <c r="AX93" s="128" t="str">
        <f>IF('Data Entry'!AX62="Null",1,"")</f>
        <v/>
      </c>
      <c r="AY93" s="128" t="str">
        <f>IF('Data Entry'!AY62="Null",1,"")</f>
        <v/>
      </c>
      <c r="AZ93" s="128" t="str">
        <f>IF('Data Entry'!AZ62="Null",1,"")</f>
        <v/>
      </c>
      <c r="BA93" s="128" t="str">
        <f>IF('Data Entry'!BA62="Null",1,"")</f>
        <v/>
      </c>
      <c r="BB93" s="128" t="str">
        <f>IF('Data Entry'!BB62="Null",1,"")</f>
        <v/>
      </c>
      <c r="BC93" s="128" t="str">
        <f>IF('Data Entry'!BC62="Null",1,"")</f>
        <v/>
      </c>
      <c r="BD93" s="128" t="str">
        <f>IF('Data Entry'!BD62="Null",1,"")</f>
        <v/>
      </c>
      <c r="BE93" s="128" t="str">
        <f>IF('Data Entry'!BE62="Null",1,"")</f>
        <v/>
      </c>
      <c r="BF93" s="128" t="str">
        <f>IF('Data Entry'!BF62="Null",1,"")</f>
        <v/>
      </c>
      <c r="BG93" s="128" t="str">
        <f>IF('Data Entry'!BG62="Null",1,"")</f>
        <v/>
      </c>
      <c r="BH93" s="128" t="str">
        <f>IF('Data Entry'!BH62="Null",1,"")</f>
        <v/>
      </c>
      <c r="BI93" s="128" t="str">
        <f>IF('Data Entry'!BI62="Null",1,"")</f>
        <v/>
      </c>
      <c r="BJ93" s="128" t="str">
        <f>IF('Data Entry'!BJ62="Null",1,"")</f>
        <v/>
      </c>
      <c r="BK93" s="128" t="str">
        <f>IF('Data Entry'!BK62="Null",1,"")</f>
        <v/>
      </c>
      <c r="BL93" s="128" t="str">
        <f>IF('Data Entry'!BL62="Null",1,"")</f>
        <v/>
      </c>
      <c r="BM93" s="128" t="str">
        <f>IF('Data Entry'!BM62="Null",1,"")</f>
        <v/>
      </c>
      <c r="BN93" s="128" t="str">
        <f>IF('Data Entry'!BN62="Null",1,"")</f>
        <v/>
      </c>
      <c r="BO93" s="128" t="str">
        <f>IF('Data Entry'!BO62="Null",1,"")</f>
        <v/>
      </c>
      <c r="BP93" s="128" t="str">
        <f>IF('Data Entry'!BP62="Null",1,"")</f>
        <v/>
      </c>
      <c r="BQ93" s="128" t="str">
        <f>IF('Data Entry'!BQ62="Null",1,"")</f>
        <v/>
      </c>
      <c r="BR93" s="128" t="str">
        <f>IF('Data Entry'!BR62="Null",1,"")</f>
        <v/>
      </c>
      <c r="BS93" s="128" t="str">
        <f>IF('Data Entry'!BS62="Null",1,"")</f>
        <v/>
      </c>
      <c r="BT93" s="128" t="str">
        <f>IF('Data Entry'!BT62="Null",1,"")</f>
        <v/>
      </c>
      <c r="BU93" s="128" t="str">
        <f>IF('Data Entry'!BU62="Null",1,"")</f>
        <v/>
      </c>
      <c r="BV93" s="128" t="str">
        <f>IF('Data Entry'!BV62="Null",1,"")</f>
        <v/>
      </c>
      <c r="BW93" s="128" t="str">
        <f>IF('Data Entry'!BW62="Null",1,"")</f>
        <v/>
      </c>
      <c r="BX93" s="128" t="str">
        <f>IF('Data Entry'!BX62="Null",1,"")</f>
        <v/>
      </c>
      <c r="BY93" s="128" t="str">
        <f>IF('Data Entry'!BY62="Null",1,"")</f>
        <v/>
      </c>
      <c r="BZ93" s="128" t="str">
        <f>IF('Data Entry'!BZ62="Null",1,"")</f>
        <v/>
      </c>
      <c r="CA93" s="128" t="str">
        <f>IF('Data Entry'!CA62="Null",1,"")</f>
        <v/>
      </c>
      <c r="CB93" s="128" t="str">
        <f>IF('Data Entry'!CB62="Null",1,"")</f>
        <v/>
      </c>
      <c r="CC93" s="128" t="str">
        <f>IF('Data Entry'!CC62="Null",1,"")</f>
        <v/>
      </c>
      <c r="CD93" s="128" t="str">
        <f>IF('Data Entry'!CD62="Null",1,"")</f>
        <v/>
      </c>
      <c r="CE93" s="128" t="str">
        <f>IF('Data Entry'!CE62="Null",1,"")</f>
        <v/>
      </c>
      <c r="CF93" s="128" t="str">
        <f>IF('Data Entry'!CF62="Null",1,"")</f>
        <v/>
      </c>
      <c r="CG93" s="128" t="str">
        <f>IF('Data Entry'!CG62="Null",1,"")</f>
        <v/>
      </c>
      <c r="CH93" s="128" t="str">
        <f>IF('Data Entry'!CH62="Null",1,"")</f>
        <v/>
      </c>
      <c r="CI93" s="128" t="str">
        <f>IF('Data Entry'!CI62="Null",1,"")</f>
        <v/>
      </c>
      <c r="CJ93" s="128" t="str">
        <f>IF('Data Entry'!CJ62="Null",1,"")</f>
        <v/>
      </c>
      <c r="CK93" s="128" t="str">
        <f>IF('Data Entry'!CK62="Null",1,"")</f>
        <v/>
      </c>
      <c r="CL93" s="128" t="str">
        <f>IF('Data Entry'!CL62="Null",1,"")</f>
        <v/>
      </c>
      <c r="CM93" s="128" t="str">
        <f>IF('Data Entry'!CM62="Null",1,"")</f>
        <v/>
      </c>
      <c r="CN93" s="128" t="str">
        <f>IF('Data Entry'!CN62="Null",1,"")</f>
        <v/>
      </c>
      <c r="CO93" s="128" t="str">
        <f>IF('Data Entry'!CO62="Null",1,"")</f>
        <v/>
      </c>
      <c r="CP93" s="128" t="str">
        <f>IF('Data Entry'!CP62="Null",1,"")</f>
        <v/>
      </c>
      <c r="CQ93" s="128" t="str">
        <f>IF('Data Entry'!CQ62="Null",1,"")</f>
        <v/>
      </c>
      <c r="CR93" s="128" t="str">
        <f>IF('Data Entry'!CR62="Null",1,"")</f>
        <v/>
      </c>
      <c r="CS93" s="128" t="str">
        <f>IF('Data Entry'!CS62="Null",1,"")</f>
        <v/>
      </c>
      <c r="CT93" s="128" t="str">
        <f>IF('Data Entry'!CT62="Null",1,"")</f>
        <v/>
      </c>
      <c r="CU93" s="128" t="str">
        <f>IF('Data Entry'!CU62="Null",1,"")</f>
        <v/>
      </c>
      <c r="CV93" s="128" t="str">
        <f>IF('Data Entry'!CV62="Null",1,"")</f>
        <v/>
      </c>
      <c r="CW93" s="128" t="str">
        <f>IF('Data Entry'!CW62="Null",1,"")</f>
        <v/>
      </c>
      <c r="CX93" s="128" t="str">
        <f>IF('Data Entry'!CX62="Null",1,"")</f>
        <v/>
      </c>
      <c r="CY93" s="128" t="str">
        <f>IF('Data Entry'!CY62="Null",1,"")</f>
        <v/>
      </c>
      <c r="CZ93" s="128" t="str">
        <f>IF('Data Entry'!CZ62="Null",1,"")</f>
        <v/>
      </c>
      <c r="DA93" s="128" t="str">
        <f>IF('Data Entry'!DA62="Null",1,"")</f>
        <v/>
      </c>
      <c r="DB93" s="128" t="str">
        <f>IF('Data Entry'!DB62="Null",1,"")</f>
        <v/>
      </c>
      <c r="DC93" s="128" t="str">
        <f>IF('Data Entry'!DC62="Null",1,"")</f>
        <v/>
      </c>
      <c r="DD93" s="128" t="str">
        <f>IF('Data Entry'!DD62="Null",1,"")</f>
        <v/>
      </c>
      <c r="DE93" s="128" t="str">
        <f>IF('Data Entry'!DE62="Null",1,"")</f>
        <v/>
      </c>
      <c r="DF93" s="128" t="str">
        <f>IF('Data Entry'!DF62="Null",1,"")</f>
        <v/>
      </c>
      <c r="DG93" s="128" t="str">
        <f>IF('Data Entry'!DG62="Null",1,"")</f>
        <v/>
      </c>
      <c r="DH93" s="128" t="str">
        <f>IF('Data Entry'!DH62="Null",1,"")</f>
        <v/>
      </c>
      <c r="DI93" s="128" t="str">
        <f>IF('Data Entry'!DI62="Null",1,"")</f>
        <v/>
      </c>
      <c r="DJ93" s="128" t="str">
        <f>IF('Data Entry'!DJ62="Null",1,"")</f>
        <v/>
      </c>
      <c r="DK93" s="128" t="str">
        <f>IF('Data Entry'!DK62="Null",1,"")</f>
        <v/>
      </c>
      <c r="DL93" s="128" t="str">
        <f>IF('Data Entry'!DL62="Null",1,"")</f>
        <v/>
      </c>
      <c r="DM93" s="128" t="str">
        <f>IF('Data Entry'!DM62="Null",1,"")</f>
        <v/>
      </c>
      <c r="DN93" s="128" t="str">
        <f>IF('Data Entry'!DN62="Null",1,"")</f>
        <v/>
      </c>
      <c r="DO93" s="128" t="str">
        <f>IF('Data Entry'!DO62="Null",1,"")</f>
        <v/>
      </c>
      <c r="DP93" s="128" t="str">
        <f>IF('Data Entry'!DP62="Null",1,"")</f>
        <v/>
      </c>
      <c r="DQ93" s="128" t="str">
        <f>IF('Data Entry'!DQ62="Null",1,"")</f>
        <v/>
      </c>
      <c r="DR93" s="128" t="str">
        <f>IF('Data Entry'!DR62="Null",1,"")</f>
        <v/>
      </c>
      <c r="DS93" s="128" t="str">
        <f>IF('Data Entry'!DS62="Null",1,"")</f>
        <v/>
      </c>
      <c r="DT93" s="128" t="str">
        <f>IF('Data Entry'!DT62="Null",1,"")</f>
        <v/>
      </c>
      <c r="DU93" s="127"/>
      <c r="DV93" s="127"/>
      <c r="DW93" s="138">
        <v>0</v>
      </c>
      <c r="DX93" s="138">
        <f>COUNTIFS($E91:$DT91,0,$E97:$DT97,0)</f>
        <v>0</v>
      </c>
      <c r="DY93" s="138">
        <f>COUNTIFS($E91:$DT91,0,$E97:$DT97,1)</f>
        <v>0</v>
      </c>
      <c r="DZ93" s="138">
        <f>COUNTIFS($E91:$DT91,0,$E97:$DT97,2)</f>
        <v>0</v>
      </c>
      <c r="EA93" s="138">
        <f>COUNTIFS($E91:$DT91,0,$E97:$DT97,3)</f>
        <v>0</v>
      </c>
      <c r="EB93" s="138">
        <f>COUNTIFS($E91:$DT91,0,$E97:$DT97,4)</f>
        <v>0</v>
      </c>
      <c r="ED93" s="119">
        <v>10</v>
      </c>
      <c r="EE93" s="119">
        <v>1</v>
      </c>
      <c r="EF93" s="119">
        <f t="shared" si="32"/>
        <v>0</v>
      </c>
    </row>
    <row r="94" spans="1:138" ht="16" customHeight="1">
      <c r="A94" s="120" t="s">
        <v>177</v>
      </c>
      <c r="E94" s="128" t="str">
        <f>IF('Data Entry'!E62="Inconsistent",2,"")</f>
        <v/>
      </c>
      <c r="F94" s="128" t="str">
        <f>IF('Data Entry'!F62="Inconsistent",2,"")</f>
        <v/>
      </c>
      <c r="G94" s="128" t="str">
        <f>IF('Data Entry'!G62="Inconsistent",2,"")</f>
        <v/>
      </c>
      <c r="H94" s="128" t="str">
        <f>IF('Data Entry'!H62="Inconsistent",2,"")</f>
        <v/>
      </c>
      <c r="I94" s="128" t="str">
        <f>IF('Data Entry'!I62="Inconsistent",2,"")</f>
        <v/>
      </c>
      <c r="J94" s="128" t="str">
        <f>IF('Data Entry'!J62="Inconsistent",2,"")</f>
        <v/>
      </c>
      <c r="K94" s="128" t="str">
        <f>IF('Data Entry'!K62="Inconsistent",2,"")</f>
        <v/>
      </c>
      <c r="L94" s="128" t="str">
        <f>IF('Data Entry'!L62="Inconsistent",2,"")</f>
        <v/>
      </c>
      <c r="M94" s="128" t="str">
        <f>IF('Data Entry'!M62="Inconsistent",2,"")</f>
        <v/>
      </c>
      <c r="N94" s="128" t="str">
        <f>IF('Data Entry'!N62="Inconsistent",2,"")</f>
        <v/>
      </c>
      <c r="O94" s="128" t="str">
        <f>IF('Data Entry'!O62="Inconsistent",2,"")</f>
        <v/>
      </c>
      <c r="P94" s="128" t="str">
        <f>IF('Data Entry'!P62="Inconsistent",2,"")</f>
        <v/>
      </c>
      <c r="Q94" s="128" t="str">
        <f>IF('Data Entry'!Q62="Inconsistent",2,"")</f>
        <v/>
      </c>
      <c r="R94" s="128" t="str">
        <f>IF('Data Entry'!R62="Inconsistent",2,"")</f>
        <v/>
      </c>
      <c r="S94" s="128" t="str">
        <f>IF('Data Entry'!S62="Inconsistent",2,"")</f>
        <v/>
      </c>
      <c r="T94" s="128" t="str">
        <f>IF('Data Entry'!T62="Inconsistent",2,"")</f>
        <v/>
      </c>
      <c r="U94" s="128" t="str">
        <f>IF('Data Entry'!U62="Inconsistent",2,"")</f>
        <v/>
      </c>
      <c r="V94" s="128" t="str">
        <f>IF('Data Entry'!V62="Inconsistent",2,"")</f>
        <v/>
      </c>
      <c r="W94" s="128" t="str">
        <f>IF('Data Entry'!W62="Inconsistent",2,"")</f>
        <v/>
      </c>
      <c r="X94" s="128" t="str">
        <f>IF('Data Entry'!X62="Inconsistent",2,"")</f>
        <v/>
      </c>
      <c r="Y94" s="128" t="str">
        <f>IF('Data Entry'!Y62="Inconsistent",2,"")</f>
        <v/>
      </c>
      <c r="Z94" s="128" t="str">
        <f>IF('Data Entry'!Z62="Inconsistent",2,"")</f>
        <v/>
      </c>
      <c r="AA94" s="128" t="str">
        <f>IF('Data Entry'!AA62="Inconsistent",2,"")</f>
        <v/>
      </c>
      <c r="AB94" s="128" t="str">
        <f>IF('Data Entry'!AB62="Inconsistent",2,"")</f>
        <v/>
      </c>
      <c r="AC94" s="128" t="str">
        <f>IF('Data Entry'!AC62="Inconsistent",2,"")</f>
        <v/>
      </c>
      <c r="AD94" s="128" t="str">
        <f>IF('Data Entry'!AD62="Inconsistent",2,"")</f>
        <v/>
      </c>
      <c r="AE94" s="128" t="str">
        <f>IF('Data Entry'!AE62="Inconsistent",2,"")</f>
        <v/>
      </c>
      <c r="AF94" s="128" t="str">
        <f>IF('Data Entry'!AF62="Inconsistent",2,"")</f>
        <v/>
      </c>
      <c r="AG94" s="128" t="str">
        <f>IF('Data Entry'!AG62="Inconsistent",2,"")</f>
        <v/>
      </c>
      <c r="AH94" s="128" t="str">
        <f>IF('Data Entry'!AH62="Inconsistent",2,"")</f>
        <v/>
      </c>
      <c r="AI94" s="128" t="str">
        <f>IF('Data Entry'!AI62="Inconsistent",2,"")</f>
        <v/>
      </c>
      <c r="AJ94" s="128" t="str">
        <f>IF('Data Entry'!AJ62="Inconsistent",2,"")</f>
        <v/>
      </c>
      <c r="AK94" s="128" t="str">
        <f>IF('Data Entry'!AK62="Inconsistent",2,"")</f>
        <v/>
      </c>
      <c r="AL94" s="128" t="str">
        <f>IF('Data Entry'!AL62="Inconsistent",2,"")</f>
        <v/>
      </c>
      <c r="AM94" s="128" t="str">
        <f>IF('Data Entry'!AM62="Inconsistent",2,"")</f>
        <v/>
      </c>
      <c r="AN94" s="128" t="str">
        <f>IF('Data Entry'!AN62="Inconsistent",2,"")</f>
        <v/>
      </c>
      <c r="AO94" s="128" t="str">
        <f>IF('Data Entry'!AO62="Inconsistent",2,"")</f>
        <v/>
      </c>
      <c r="AP94" s="128" t="str">
        <f>IF('Data Entry'!AP62="Inconsistent",2,"")</f>
        <v/>
      </c>
      <c r="AQ94" s="128" t="str">
        <f>IF('Data Entry'!AQ62="Inconsistent",2,"")</f>
        <v/>
      </c>
      <c r="AR94" s="128" t="str">
        <f>IF('Data Entry'!AR62="Inconsistent",2,"")</f>
        <v/>
      </c>
      <c r="AS94" s="128" t="str">
        <f>IF('Data Entry'!AS62="Inconsistent",2,"")</f>
        <v/>
      </c>
      <c r="AT94" s="128" t="str">
        <f>IF('Data Entry'!AT62="Inconsistent",2,"")</f>
        <v/>
      </c>
      <c r="AU94" s="128" t="str">
        <f>IF('Data Entry'!AU62="Inconsistent",2,"")</f>
        <v/>
      </c>
      <c r="AV94" s="128" t="str">
        <f>IF('Data Entry'!AV62="Inconsistent",2,"")</f>
        <v/>
      </c>
      <c r="AW94" s="128" t="str">
        <f>IF('Data Entry'!AW62="Inconsistent",2,"")</f>
        <v/>
      </c>
      <c r="AX94" s="128" t="str">
        <f>IF('Data Entry'!AX62="Inconsistent",2,"")</f>
        <v/>
      </c>
      <c r="AY94" s="128" t="str">
        <f>IF('Data Entry'!AY62="Inconsistent",2,"")</f>
        <v/>
      </c>
      <c r="AZ94" s="128" t="str">
        <f>IF('Data Entry'!AZ62="Inconsistent",2,"")</f>
        <v/>
      </c>
      <c r="BA94" s="128" t="str">
        <f>IF('Data Entry'!BA62="Inconsistent",2,"")</f>
        <v/>
      </c>
      <c r="BB94" s="128" t="str">
        <f>IF('Data Entry'!BB62="Inconsistent",2,"")</f>
        <v/>
      </c>
      <c r="BC94" s="128" t="str">
        <f>IF('Data Entry'!BC62="Inconsistent",2,"")</f>
        <v/>
      </c>
      <c r="BD94" s="128" t="str">
        <f>IF('Data Entry'!BD62="Inconsistent",2,"")</f>
        <v/>
      </c>
      <c r="BE94" s="128" t="str">
        <f>IF('Data Entry'!BE62="Inconsistent",2,"")</f>
        <v/>
      </c>
      <c r="BF94" s="128" t="str">
        <f>IF('Data Entry'!BF62="Inconsistent",2,"")</f>
        <v/>
      </c>
      <c r="BG94" s="128" t="str">
        <f>IF('Data Entry'!BG62="Inconsistent",2,"")</f>
        <v/>
      </c>
      <c r="BH94" s="128" t="str">
        <f>IF('Data Entry'!BH62="Inconsistent",2,"")</f>
        <v/>
      </c>
      <c r="BI94" s="128" t="str">
        <f>IF('Data Entry'!BI62="Inconsistent",2,"")</f>
        <v/>
      </c>
      <c r="BJ94" s="128" t="str">
        <f>IF('Data Entry'!BJ62="Inconsistent",2,"")</f>
        <v/>
      </c>
      <c r="BK94" s="128" t="str">
        <f>IF('Data Entry'!BK62="Inconsistent",2,"")</f>
        <v/>
      </c>
      <c r="BL94" s="128" t="str">
        <f>IF('Data Entry'!BL62="Inconsistent",2,"")</f>
        <v/>
      </c>
      <c r="BM94" s="128" t="str">
        <f>IF('Data Entry'!BM62="Inconsistent",2,"")</f>
        <v/>
      </c>
      <c r="BN94" s="128" t="str">
        <f>IF('Data Entry'!BN62="Inconsistent",2,"")</f>
        <v/>
      </c>
      <c r="BO94" s="128" t="str">
        <f>IF('Data Entry'!BO62="Inconsistent",2,"")</f>
        <v/>
      </c>
      <c r="BP94" s="128" t="str">
        <f>IF('Data Entry'!BP62="Inconsistent",2,"")</f>
        <v/>
      </c>
      <c r="BQ94" s="128" t="str">
        <f>IF('Data Entry'!BQ62="Inconsistent",2,"")</f>
        <v/>
      </c>
      <c r="BR94" s="128" t="str">
        <f>IF('Data Entry'!BR62="Inconsistent",2,"")</f>
        <v/>
      </c>
      <c r="BS94" s="128" t="str">
        <f>IF('Data Entry'!BS62="Inconsistent",2,"")</f>
        <v/>
      </c>
      <c r="BT94" s="128" t="str">
        <f>IF('Data Entry'!BT62="Inconsistent",2,"")</f>
        <v/>
      </c>
      <c r="BU94" s="128" t="str">
        <f>IF('Data Entry'!BU62="Inconsistent",2,"")</f>
        <v/>
      </c>
      <c r="BV94" s="128" t="str">
        <f>IF('Data Entry'!BV62="Inconsistent",2,"")</f>
        <v/>
      </c>
      <c r="BW94" s="128" t="str">
        <f>IF('Data Entry'!BW62="Inconsistent",2,"")</f>
        <v/>
      </c>
      <c r="BX94" s="128" t="str">
        <f>IF('Data Entry'!BX62="Inconsistent",2,"")</f>
        <v/>
      </c>
      <c r="BY94" s="128" t="str">
        <f>IF('Data Entry'!BY62="Inconsistent",2,"")</f>
        <v/>
      </c>
      <c r="BZ94" s="128" t="str">
        <f>IF('Data Entry'!BZ62="Inconsistent",2,"")</f>
        <v/>
      </c>
      <c r="CA94" s="128" t="str">
        <f>IF('Data Entry'!CA62="Inconsistent",2,"")</f>
        <v/>
      </c>
      <c r="CB94" s="128" t="str">
        <f>IF('Data Entry'!CB62="Inconsistent",2,"")</f>
        <v/>
      </c>
      <c r="CC94" s="128" t="str">
        <f>IF('Data Entry'!CC62="Inconsistent",2,"")</f>
        <v/>
      </c>
      <c r="CD94" s="128" t="str">
        <f>IF('Data Entry'!CD62="Inconsistent",2,"")</f>
        <v/>
      </c>
      <c r="CE94" s="128" t="str">
        <f>IF('Data Entry'!CE62="Inconsistent",2,"")</f>
        <v/>
      </c>
      <c r="CF94" s="128" t="str">
        <f>IF('Data Entry'!CF62="Inconsistent",2,"")</f>
        <v/>
      </c>
      <c r="CG94" s="128" t="str">
        <f>IF('Data Entry'!CG62="Inconsistent",2,"")</f>
        <v/>
      </c>
      <c r="CH94" s="128" t="str">
        <f>IF('Data Entry'!CH62="Inconsistent",2,"")</f>
        <v/>
      </c>
      <c r="CI94" s="128" t="str">
        <f>IF('Data Entry'!CI62="Inconsistent",2,"")</f>
        <v/>
      </c>
      <c r="CJ94" s="128" t="str">
        <f>IF('Data Entry'!CJ62="Inconsistent",2,"")</f>
        <v/>
      </c>
      <c r="CK94" s="128" t="str">
        <f>IF('Data Entry'!CK62="Inconsistent",2,"")</f>
        <v/>
      </c>
      <c r="CL94" s="128" t="str">
        <f>IF('Data Entry'!CL62="Inconsistent",2,"")</f>
        <v/>
      </c>
      <c r="CM94" s="128" t="str">
        <f>IF('Data Entry'!CM62="Inconsistent",2,"")</f>
        <v/>
      </c>
      <c r="CN94" s="128" t="str">
        <f>IF('Data Entry'!CN62="Inconsistent",2,"")</f>
        <v/>
      </c>
      <c r="CO94" s="128" t="str">
        <f>IF('Data Entry'!CO62="Inconsistent",2,"")</f>
        <v/>
      </c>
      <c r="CP94" s="128" t="str">
        <f>IF('Data Entry'!CP62="Inconsistent",2,"")</f>
        <v/>
      </c>
      <c r="CQ94" s="128" t="str">
        <f>IF('Data Entry'!CQ62="Inconsistent",2,"")</f>
        <v/>
      </c>
      <c r="CR94" s="128" t="str">
        <f>IF('Data Entry'!CR62="Inconsistent",2,"")</f>
        <v/>
      </c>
      <c r="CS94" s="128" t="str">
        <f>IF('Data Entry'!CS62="Inconsistent",2,"")</f>
        <v/>
      </c>
      <c r="CT94" s="128" t="str">
        <f>IF('Data Entry'!CT62="Inconsistent",2,"")</f>
        <v/>
      </c>
      <c r="CU94" s="128" t="str">
        <f>IF('Data Entry'!CU62="Inconsistent",2,"")</f>
        <v/>
      </c>
      <c r="CV94" s="128" t="str">
        <f>IF('Data Entry'!CV62="Inconsistent",2,"")</f>
        <v/>
      </c>
      <c r="CW94" s="128" t="str">
        <f>IF('Data Entry'!CW62="Inconsistent",2,"")</f>
        <v/>
      </c>
      <c r="CX94" s="128" t="str">
        <f>IF('Data Entry'!CX62="Inconsistent",2,"")</f>
        <v/>
      </c>
      <c r="CY94" s="128" t="str">
        <f>IF('Data Entry'!CY62="Inconsistent",2,"")</f>
        <v/>
      </c>
      <c r="CZ94" s="128" t="str">
        <f>IF('Data Entry'!CZ62="Inconsistent",2,"")</f>
        <v/>
      </c>
      <c r="DA94" s="128" t="str">
        <f>IF('Data Entry'!DA62="Inconsistent",2,"")</f>
        <v/>
      </c>
      <c r="DB94" s="128" t="str">
        <f>IF('Data Entry'!DB62="Inconsistent",2,"")</f>
        <v/>
      </c>
      <c r="DC94" s="128" t="str">
        <f>IF('Data Entry'!DC62="Inconsistent",2,"")</f>
        <v/>
      </c>
      <c r="DD94" s="128" t="str">
        <f>IF('Data Entry'!DD62="Inconsistent",2,"")</f>
        <v/>
      </c>
      <c r="DE94" s="128" t="str">
        <f>IF('Data Entry'!DE62="Inconsistent",2,"")</f>
        <v/>
      </c>
      <c r="DF94" s="128" t="str">
        <f>IF('Data Entry'!DF62="Inconsistent",2,"")</f>
        <v/>
      </c>
      <c r="DG94" s="128" t="str">
        <f>IF('Data Entry'!DG62="Inconsistent",2,"")</f>
        <v/>
      </c>
      <c r="DH94" s="128" t="str">
        <f>IF('Data Entry'!DH62="Inconsistent",2,"")</f>
        <v/>
      </c>
      <c r="DI94" s="128" t="str">
        <f>IF('Data Entry'!DI62="Inconsistent",2,"")</f>
        <v/>
      </c>
      <c r="DJ94" s="128" t="str">
        <f>IF('Data Entry'!DJ62="Inconsistent",2,"")</f>
        <v/>
      </c>
      <c r="DK94" s="128" t="str">
        <f>IF('Data Entry'!DK62="Inconsistent",2,"")</f>
        <v/>
      </c>
      <c r="DL94" s="128" t="str">
        <f>IF('Data Entry'!DL62="Inconsistent",2,"")</f>
        <v/>
      </c>
      <c r="DM94" s="128" t="str">
        <f>IF('Data Entry'!DM62="Inconsistent",2,"")</f>
        <v/>
      </c>
      <c r="DN94" s="128" t="str">
        <f>IF('Data Entry'!DN62="Inconsistent",2,"")</f>
        <v/>
      </c>
      <c r="DO94" s="128" t="str">
        <f>IF('Data Entry'!DO62="Inconsistent",2,"")</f>
        <v/>
      </c>
      <c r="DP94" s="128" t="str">
        <f>IF('Data Entry'!DP62="Inconsistent",2,"")</f>
        <v/>
      </c>
      <c r="DQ94" s="128" t="str">
        <f>IF('Data Entry'!DQ62="Inconsistent",2,"")</f>
        <v/>
      </c>
      <c r="DR94" s="128" t="str">
        <f>IF('Data Entry'!DR62="Inconsistent",2,"")</f>
        <v/>
      </c>
      <c r="DS94" s="128" t="str">
        <f>IF('Data Entry'!DS62="Inconsistent",2,"")</f>
        <v/>
      </c>
      <c r="DT94" s="128" t="str">
        <f>IF('Data Entry'!DT62="Inconsistent",2,"")</f>
        <v/>
      </c>
      <c r="DU94" s="127"/>
      <c r="DV94" s="127"/>
      <c r="DW94" s="138">
        <v>1</v>
      </c>
      <c r="DX94" s="138">
        <f>COUNTIFS($E91:$DT91,1,$E97:$DT97,0)</f>
        <v>0</v>
      </c>
      <c r="DY94" s="138">
        <f>COUNTIFS($E91:$DT91,1,$E97:$DT97,1)</f>
        <v>0</v>
      </c>
      <c r="DZ94" s="138">
        <f>COUNTIFS($E91:$DT91,1,$E97:$DT97,2)</f>
        <v>0</v>
      </c>
      <c r="EA94" s="138">
        <f>COUNTIFS($E91:$DT91,1,$E97:$DT97,3)</f>
        <v>0</v>
      </c>
      <c r="EB94" s="138">
        <f>COUNTIFS($E91:$DT91,1,$E97:$DT97,4)</f>
        <v>0</v>
      </c>
      <c r="EC94" s="130"/>
      <c r="ED94" s="119">
        <v>11</v>
      </c>
      <c r="EE94" s="119">
        <v>1</v>
      </c>
      <c r="EF94" s="119">
        <f t="shared" si="32"/>
        <v>0</v>
      </c>
      <c r="EG94" s="130"/>
      <c r="EH94" s="130"/>
    </row>
    <row r="95" spans="1:138" ht="16" customHeight="1">
      <c r="A95" s="120" t="s">
        <v>178</v>
      </c>
      <c r="E95" s="128" t="str">
        <f>IF('Data Entry'!E62="Weak",3,"")</f>
        <v/>
      </c>
      <c r="F95" s="128" t="str">
        <f>IF('Data Entry'!F62="Weak",3,"")</f>
        <v/>
      </c>
      <c r="G95" s="128" t="str">
        <f>IF('Data Entry'!G62="Weak",3,"")</f>
        <v/>
      </c>
      <c r="H95" s="128" t="str">
        <f>IF('Data Entry'!H62="Weak",3,"")</f>
        <v/>
      </c>
      <c r="I95" s="128" t="str">
        <f>IF('Data Entry'!I62="Weak",3,"")</f>
        <v/>
      </c>
      <c r="J95" s="128" t="str">
        <f>IF('Data Entry'!J62="Weak",3,"")</f>
        <v/>
      </c>
      <c r="K95" s="128" t="str">
        <f>IF('Data Entry'!K62="Weak",3,"")</f>
        <v/>
      </c>
      <c r="L95" s="128" t="str">
        <f>IF('Data Entry'!L62="Weak",3,"")</f>
        <v/>
      </c>
      <c r="M95" s="128" t="str">
        <f>IF('Data Entry'!M62="Weak",3,"")</f>
        <v/>
      </c>
      <c r="N95" s="128" t="str">
        <f>IF('Data Entry'!N62="Weak",3,"")</f>
        <v/>
      </c>
      <c r="O95" s="128" t="str">
        <f>IF('Data Entry'!O62="Weak",3,"")</f>
        <v/>
      </c>
      <c r="P95" s="128" t="str">
        <f>IF('Data Entry'!P62="Weak",3,"")</f>
        <v/>
      </c>
      <c r="Q95" s="128" t="str">
        <f>IF('Data Entry'!Q62="Weak",3,"")</f>
        <v/>
      </c>
      <c r="R95" s="128" t="str">
        <f>IF('Data Entry'!R62="Weak",3,"")</f>
        <v/>
      </c>
      <c r="S95" s="128" t="str">
        <f>IF('Data Entry'!S62="Weak",3,"")</f>
        <v/>
      </c>
      <c r="T95" s="128" t="str">
        <f>IF('Data Entry'!T62="Weak",3,"")</f>
        <v/>
      </c>
      <c r="U95" s="128" t="str">
        <f>IF('Data Entry'!U62="Weak",3,"")</f>
        <v/>
      </c>
      <c r="V95" s="128" t="str">
        <f>IF('Data Entry'!V62="Weak",3,"")</f>
        <v/>
      </c>
      <c r="W95" s="128" t="str">
        <f>IF('Data Entry'!W62="Weak",3,"")</f>
        <v/>
      </c>
      <c r="X95" s="128" t="str">
        <f>IF('Data Entry'!X62="Weak",3,"")</f>
        <v/>
      </c>
      <c r="Y95" s="128" t="str">
        <f>IF('Data Entry'!Y62="Weak",3,"")</f>
        <v/>
      </c>
      <c r="Z95" s="128" t="str">
        <f>IF('Data Entry'!Z62="Weak",3,"")</f>
        <v/>
      </c>
      <c r="AA95" s="128" t="str">
        <f>IF('Data Entry'!AA62="Weak",3,"")</f>
        <v/>
      </c>
      <c r="AB95" s="128" t="str">
        <f>IF('Data Entry'!AB62="Weak",3,"")</f>
        <v/>
      </c>
      <c r="AC95" s="128" t="str">
        <f>IF('Data Entry'!AC62="Weak",3,"")</f>
        <v/>
      </c>
      <c r="AD95" s="128" t="str">
        <f>IF('Data Entry'!AD62="Weak",3,"")</f>
        <v/>
      </c>
      <c r="AE95" s="128" t="str">
        <f>IF('Data Entry'!AE62="Weak",3,"")</f>
        <v/>
      </c>
      <c r="AF95" s="128" t="str">
        <f>IF('Data Entry'!AF62="Weak",3,"")</f>
        <v/>
      </c>
      <c r="AG95" s="128" t="str">
        <f>IF('Data Entry'!AG62="Weak",3,"")</f>
        <v/>
      </c>
      <c r="AH95" s="128" t="str">
        <f>IF('Data Entry'!AH62="Weak",3,"")</f>
        <v/>
      </c>
      <c r="AI95" s="128" t="str">
        <f>IF('Data Entry'!AI62="Weak",3,"")</f>
        <v/>
      </c>
      <c r="AJ95" s="128" t="str">
        <f>IF('Data Entry'!AJ62="Weak",3,"")</f>
        <v/>
      </c>
      <c r="AK95" s="128" t="str">
        <f>IF('Data Entry'!AK62="Weak",3,"")</f>
        <v/>
      </c>
      <c r="AL95" s="128" t="str">
        <f>IF('Data Entry'!AL62="Weak",3,"")</f>
        <v/>
      </c>
      <c r="AM95" s="128" t="str">
        <f>IF('Data Entry'!AM62="Weak",3,"")</f>
        <v/>
      </c>
      <c r="AN95" s="128" t="str">
        <f>IF('Data Entry'!AN62="Weak",3,"")</f>
        <v/>
      </c>
      <c r="AO95" s="128" t="str">
        <f>IF('Data Entry'!AO62="Weak",3,"")</f>
        <v/>
      </c>
      <c r="AP95" s="128" t="str">
        <f>IF('Data Entry'!AP62="Weak",3,"")</f>
        <v/>
      </c>
      <c r="AQ95" s="128" t="str">
        <f>IF('Data Entry'!AQ62="Weak",3,"")</f>
        <v/>
      </c>
      <c r="AR95" s="128" t="str">
        <f>IF('Data Entry'!AR62="Weak",3,"")</f>
        <v/>
      </c>
      <c r="AS95" s="128" t="str">
        <f>IF('Data Entry'!AS62="Weak",3,"")</f>
        <v/>
      </c>
      <c r="AT95" s="128" t="str">
        <f>IF('Data Entry'!AT62="Weak",3,"")</f>
        <v/>
      </c>
      <c r="AU95" s="128" t="str">
        <f>IF('Data Entry'!AU62="Weak",3,"")</f>
        <v/>
      </c>
      <c r="AV95" s="128" t="str">
        <f>IF('Data Entry'!AV62="Weak",3,"")</f>
        <v/>
      </c>
      <c r="AW95" s="128" t="str">
        <f>IF('Data Entry'!AW62="Weak",3,"")</f>
        <v/>
      </c>
      <c r="AX95" s="128" t="str">
        <f>IF('Data Entry'!AX62="Weak",3,"")</f>
        <v/>
      </c>
      <c r="AY95" s="128" t="str">
        <f>IF('Data Entry'!AY62="Weak",3,"")</f>
        <v/>
      </c>
      <c r="AZ95" s="128" t="str">
        <f>IF('Data Entry'!AZ62="Weak",3,"")</f>
        <v/>
      </c>
      <c r="BA95" s="128" t="str">
        <f>IF('Data Entry'!BA62="Weak",3,"")</f>
        <v/>
      </c>
      <c r="BB95" s="128" t="str">
        <f>IF('Data Entry'!BB62="Weak",3,"")</f>
        <v/>
      </c>
      <c r="BC95" s="128" t="str">
        <f>IF('Data Entry'!BC62="Weak",3,"")</f>
        <v/>
      </c>
      <c r="BD95" s="128" t="str">
        <f>IF('Data Entry'!BD62="Weak",3,"")</f>
        <v/>
      </c>
      <c r="BE95" s="128" t="str">
        <f>IF('Data Entry'!BE62="Weak",3,"")</f>
        <v/>
      </c>
      <c r="BF95" s="128" t="str">
        <f>IF('Data Entry'!BF62="Weak",3,"")</f>
        <v/>
      </c>
      <c r="BG95" s="128" t="str">
        <f>IF('Data Entry'!BG62="Weak",3,"")</f>
        <v/>
      </c>
      <c r="BH95" s="128" t="str">
        <f>IF('Data Entry'!BH62="Weak",3,"")</f>
        <v/>
      </c>
      <c r="BI95" s="128" t="str">
        <f>IF('Data Entry'!BI62="Weak",3,"")</f>
        <v/>
      </c>
      <c r="BJ95" s="128" t="str">
        <f>IF('Data Entry'!BJ62="Weak",3,"")</f>
        <v/>
      </c>
      <c r="BK95" s="128" t="str">
        <f>IF('Data Entry'!BK62="Weak",3,"")</f>
        <v/>
      </c>
      <c r="BL95" s="128" t="str">
        <f>IF('Data Entry'!BL62="Weak",3,"")</f>
        <v/>
      </c>
      <c r="BM95" s="128" t="str">
        <f>IF('Data Entry'!BM62="Weak",3,"")</f>
        <v/>
      </c>
      <c r="BN95" s="128" t="str">
        <f>IF('Data Entry'!BN62="Weak",3,"")</f>
        <v/>
      </c>
      <c r="BO95" s="128" t="str">
        <f>IF('Data Entry'!BO62="Weak",3,"")</f>
        <v/>
      </c>
      <c r="BP95" s="128" t="str">
        <f>IF('Data Entry'!BP62="Weak",3,"")</f>
        <v/>
      </c>
      <c r="BQ95" s="128" t="str">
        <f>IF('Data Entry'!BQ62="Weak",3,"")</f>
        <v/>
      </c>
      <c r="BR95" s="128" t="str">
        <f>IF('Data Entry'!BR62="Weak",3,"")</f>
        <v/>
      </c>
      <c r="BS95" s="128" t="str">
        <f>IF('Data Entry'!BS62="Weak",3,"")</f>
        <v/>
      </c>
      <c r="BT95" s="128" t="str">
        <f>IF('Data Entry'!BT62="Weak",3,"")</f>
        <v/>
      </c>
      <c r="BU95" s="128" t="str">
        <f>IF('Data Entry'!BU62="Weak",3,"")</f>
        <v/>
      </c>
      <c r="BV95" s="128" t="str">
        <f>IF('Data Entry'!BV62="Weak",3,"")</f>
        <v/>
      </c>
      <c r="BW95" s="128" t="str">
        <f>IF('Data Entry'!BW62="Weak",3,"")</f>
        <v/>
      </c>
      <c r="BX95" s="128" t="str">
        <f>IF('Data Entry'!BX62="Weak",3,"")</f>
        <v/>
      </c>
      <c r="BY95" s="128" t="str">
        <f>IF('Data Entry'!BY62="Weak",3,"")</f>
        <v/>
      </c>
      <c r="BZ95" s="128" t="str">
        <f>IF('Data Entry'!BZ62="Weak",3,"")</f>
        <v/>
      </c>
      <c r="CA95" s="128" t="str">
        <f>IF('Data Entry'!CA62="Weak",3,"")</f>
        <v/>
      </c>
      <c r="CB95" s="128" t="str">
        <f>IF('Data Entry'!CB62="Weak",3,"")</f>
        <v/>
      </c>
      <c r="CC95" s="128" t="str">
        <f>IF('Data Entry'!CC62="Weak",3,"")</f>
        <v/>
      </c>
      <c r="CD95" s="128" t="str">
        <f>IF('Data Entry'!CD62="Weak",3,"")</f>
        <v/>
      </c>
      <c r="CE95" s="128" t="str">
        <f>IF('Data Entry'!CE62="Weak",3,"")</f>
        <v/>
      </c>
      <c r="CF95" s="128" t="str">
        <f>IF('Data Entry'!CF62="Weak",3,"")</f>
        <v/>
      </c>
      <c r="CG95" s="128" t="str">
        <f>IF('Data Entry'!CG62="Weak",3,"")</f>
        <v/>
      </c>
      <c r="CH95" s="128" t="str">
        <f>IF('Data Entry'!CH62="Weak",3,"")</f>
        <v/>
      </c>
      <c r="CI95" s="128" t="str">
        <f>IF('Data Entry'!CI62="Weak",3,"")</f>
        <v/>
      </c>
      <c r="CJ95" s="128" t="str">
        <f>IF('Data Entry'!CJ62="Weak",3,"")</f>
        <v/>
      </c>
      <c r="CK95" s="128" t="str">
        <f>IF('Data Entry'!CK62="Weak",3,"")</f>
        <v/>
      </c>
      <c r="CL95" s="128" t="str">
        <f>IF('Data Entry'!CL62="Weak",3,"")</f>
        <v/>
      </c>
      <c r="CM95" s="128" t="str">
        <f>IF('Data Entry'!CM62="Weak",3,"")</f>
        <v/>
      </c>
      <c r="CN95" s="128" t="str">
        <f>IF('Data Entry'!CN62="Weak",3,"")</f>
        <v/>
      </c>
      <c r="CO95" s="128" t="str">
        <f>IF('Data Entry'!CO62="Weak",3,"")</f>
        <v/>
      </c>
      <c r="CP95" s="128" t="str">
        <f>IF('Data Entry'!CP62="Weak",3,"")</f>
        <v/>
      </c>
      <c r="CQ95" s="128" t="str">
        <f>IF('Data Entry'!CQ62="Weak",3,"")</f>
        <v/>
      </c>
      <c r="CR95" s="128" t="str">
        <f>IF('Data Entry'!CR62="Weak",3,"")</f>
        <v/>
      </c>
      <c r="CS95" s="128" t="str">
        <f>IF('Data Entry'!CS62="Weak",3,"")</f>
        <v/>
      </c>
      <c r="CT95" s="128" t="str">
        <f>IF('Data Entry'!CT62="Weak",3,"")</f>
        <v/>
      </c>
      <c r="CU95" s="128" t="str">
        <f>IF('Data Entry'!CU62="Weak",3,"")</f>
        <v/>
      </c>
      <c r="CV95" s="128" t="str">
        <f>IF('Data Entry'!CV62="Weak",3,"")</f>
        <v/>
      </c>
      <c r="CW95" s="128" t="str">
        <f>IF('Data Entry'!CW62="Weak",3,"")</f>
        <v/>
      </c>
      <c r="CX95" s="128" t="str">
        <f>IF('Data Entry'!CX62="Weak",3,"")</f>
        <v/>
      </c>
      <c r="CY95" s="128" t="str">
        <f>IF('Data Entry'!CY62="Weak",3,"")</f>
        <v/>
      </c>
      <c r="CZ95" s="128" t="str">
        <f>IF('Data Entry'!CZ62="Weak",3,"")</f>
        <v/>
      </c>
      <c r="DA95" s="128" t="str">
        <f>IF('Data Entry'!DA62="Weak",3,"")</f>
        <v/>
      </c>
      <c r="DB95" s="128" t="str">
        <f>IF('Data Entry'!DB62="Weak",3,"")</f>
        <v/>
      </c>
      <c r="DC95" s="128" t="str">
        <f>IF('Data Entry'!DC62="Weak",3,"")</f>
        <v/>
      </c>
      <c r="DD95" s="128" t="str">
        <f>IF('Data Entry'!DD62="Weak",3,"")</f>
        <v/>
      </c>
      <c r="DE95" s="128" t="str">
        <f>IF('Data Entry'!DE62="Weak",3,"")</f>
        <v/>
      </c>
      <c r="DF95" s="128" t="str">
        <f>IF('Data Entry'!DF62="Weak",3,"")</f>
        <v/>
      </c>
      <c r="DG95" s="128" t="str">
        <f>IF('Data Entry'!DG62="Weak",3,"")</f>
        <v/>
      </c>
      <c r="DH95" s="128" t="str">
        <f>IF('Data Entry'!DH62="Weak",3,"")</f>
        <v/>
      </c>
      <c r="DI95" s="128" t="str">
        <f>IF('Data Entry'!DI62="Weak",3,"")</f>
        <v/>
      </c>
      <c r="DJ95" s="128" t="str">
        <f>IF('Data Entry'!DJ62="Weak",3,"")</f>
        <v/>
      </c>
      <c r="DK95" s="128" t="str">
        <f>IF('Data Entry'!DK62="Weak",3,"")</f>
        <v/>
      </c>
      <c r="DL95" s="128" t="str">
        <f>IF('Data Entry'!DL62="Weak",3,"")</f>
        <v/>
      </c>
      <c r="DM95" s="128" t="str">
        <f>IF('Data Entry'!DM62="Weak",3,"")</f>
        <v/>
      </c>
      <c r="DN95" s="128" t="str">
        <f>IF('Data Entry'!DN62="Weak",3,"")</f>
        <v/>
      </c>
      <c r="DO95" s="128" t="str">
        <f>IF('Data Entry'!DO62="Weak",3,"")</f>
        <v/>
      </c>
      <c r="DP95" s="128" t="str">
        <f>IF('Data Entry'!DP62="Weak",3,"")</f>
        <v/>
      </c>
      <c r="DQ95" s="128" t="str">
        <f>IF('Data Entry'!DQ62="Weak",3,"")</f>
        <v/>
      </c>
      <c r="DR95" s="128" t="str">
        <f>IF('Data Entry'!DR62="Weak",3,"")</f>
        <v/>
      </c>
      <c r="DS95" s="128" t="str">
        <f>IF('Data Entry'!DS62="Weak",3,"")</f>
        <v/>
      </c>
      <c r="DT95" s="128" t="str">
        <f>IF('Data Entry'!DT62="Weak",3,"")</f>
        <v/>
      </c>
      <c r="DU95" s="127"/>
      <c r="DV95" s="127"/>
      <c r="DW95" s="139">
        <v>2</v>
      </c>
      <c r="DX95" s="139">
        <f>COUNTIFS($E91:$DT91,2,$E97:$DT97,0)</f>
        <v>0</v>
      </c>
      <c r="DY95" s="139">
        <f>COUNTIFS($E91:$DT91,2,$E97:$DT97,1)</f>
        <v>0</v>
      </c>
      <c r="DZ95" s="139">
        <f>COUNTIFS($E91:$DT91,2,$E97:$DT97,2)</f>
        <v>0</v>
      </c>
      <c r="EA95" s="139">
        <f>COUNTIFS($E91:$DT91,2,$E97:$DT97,3)</f>
        <v>0</v>
      </c>
      <c r="EB95" s="139">
        <f>COUNTIFS($E91:$DT91,2,$E97:$DT97,4)</f>
        <v>0</v>
      </c>
      <c r="ED95" s="119">
        <v>12</v>
      </c>
      <c r="EE95" s="119">
        <v>1</v>
      </c>
      <c r="EF95" s="119">
        <f t="shared" si="32"/>
        <v>0</v>
      </c>
    </row>
    <row r="96" spans="1:138" ht="16" customHeight="1">
      <c r="A96" s="120" t="s">
        <v>179</v>
      </c>
      <c r="E96" s="128" t="str">
        <f>IF('Data Entry'!E62="Strong",4,"")</f>
        <v/>
      </c>
      <c r="F96" s="128" t="str">
        <f>IF('Data Entry'!F62="Strong",4,"")</f>
        <v/>
      </c>
      <c r="G96" s="128" t="str">
        <f>IF('Data Entry'!G62="Strong",4,"")</f>
        <v/>
      </c>
      <c r="H96" s="128" t="str">
        <f>IF('Data Entry'!H62="Strong",4,"")</f>
        <v/>
      </c>
      <c r="I96" s="128" t="str">
        <f>IF('Data Entry'!I62="Strong",4,"")</f>
        <v/>
      </c>
      <c r="J96" s="128" t="str">
        <f>IF('Data Entry'!J62="Strong",4,"")</f>
        <v/>
      </c>
      <c r="K96" s="128" t="str">
        <f>IF('Data Entry'!K62="Strong",4,"")</f>
        <v/>
      </c>
      <c r="L96" s="128" t="str">
        <f>IF('Data Entry'!L62="Strong",4,"")</f>
        <v/>
      </c>
      <c r="M96" s="128" t="str">
        <f>IF('Data Entry'!M62="Strong",4,"")</f>
        <v/>
      </c>
      <c r="N96" s="128" t="str">
        <f>IF('Data Entry'!N62="Strong",4,"")</f>
        <v/>
      </c>
      <c r="O96" s="128" t="str">
        <f>IF('Data Entry'!O62="Strong",4,"")</f>
        <v/>
      </c>
      <c r="P96" s="128" t="str">
        <f>IF('Data Entry'!P62="Strong",4,"")</f>
        <v/>
      </c>
      <c r="Q96" s="128" t="str">
        <f>IF('Data Entry'!Q62="Strong",4,"")</f>
        <v/>
      </c>
      <c r="R96" s="128" t="str">
        <f>IF('Data Entry'!R62="Strong",4,"")</f>
        <v/>
      </c>
      <c r="S96" s="128" t="str">
        <f>IF('Data Entry'!S62="Strong",4,"")</f>
        <v/>
      </c>
      <c r="T96" s="128" t="str">
        <f>IF('Data Entry'!T62="Strong",4,"")</f>
        <v/>
      </c>
      <c r="U96" s="128" t="str">
        <f>IF('Data Entry'!U62="Strong",4,"")</f>
        <v/>
      </c>
      <c r="V96" s="128" t="str">
        <f>IF('Data Entry'!V62="Strong",4,"")</f>
        <v/>
      </c>
      <c r="W96" s="128" t="str">
        <f>IF('Data Entry'!W62="Strong",4,"")</f>
        <v/>
      </c>
      <c r="X96" s="128" t="str">
        <f>IF('Data Entry'!X62="Strong",4,"")</f>
        <v/>
      </c>
      <c r="Y96" s="128" t="str">
        <f>IF('Data Entry'!Y62="Strong",4,"")</f>
        <v/>
      </c>
      <c r="Z96" s="128" t="str">
        <f>IF('Data Entry'!Z62="Strong",4,"")</f>
        <v/>
      </c>
      <c r="AA96" s="128" t="str">
        <f>IF('Data Entry'!AA62="Strong",4,"")</f>
        <v/>
      </c>
      <c r="AB96" s="128" t="str">
        <f>IF('Data Entry'!AB62="Strong",4,"")</f>
        <v/>
      </c>
      <c r="AC96" s="128" t="str">
        <f>IF('Data Entry'!AC62="Strong",4,"")</f>
        <v/>
      </c>
      <c r="AD96" s="128" t="str">
        <f>IF('Data Entry'!AD62="Strong",4,"")</f>
        <v/>
      </c>
      <c r="AE96" s="128" t="str">
        <f>IF('Data Entry'!AE62="Strong",4,"")</f>
        <v/>
      </c>
      <c r="AF96" s="128" t="str">
        <f>IF('Data Entry'!AF62="Strong",4,"")</f>
        <v/>
      </c>
      <c r="AG96" s="128" t="str">
        <f>IF('Data Entry'!AG62="Strong",4,"")</f>
        <v/>
      </c>
      <c r="AH96" s="128" t="str">
        <f>IF('Data Entry'!AH62="Strong",4,"")</f>
        <v/>
      </c>
      <c r="AI96" s="128" t="str">
        <f>IF('Data Entry'!AI62="Strong",4,"")</f>
        <v/>
      </c>
      <c r="AJ96" s="128" t="str">
        <f>IF('Data Entry'!AJ62="Strong",4,"")</f>
        <v/>
      </c>
      <c r="AK96" s="128" t="str">
        <f>IF('Data Entry'!AK62="Strong",4,"")</f>
        <v/>
      </c>
      <c r="AL96" s="128" t="str">
        <f>IF('Data Entry'!AL62="Strong",4,"")</f>
        <v/>
      </c>
      <c r="AM96" s="128" t="str">
        <f>IF('Data Entry'!AM62="Strong",4,"")</f>
        <v/>
      </c>
      <c r="AN96" s="128" t="str">
        <f>IF('Data Entry'!AN62="Strong",4,"")</f>
        <v/>
      </c>
      <c r="AO96" s="128" t="str">
        <f>IF('Data Entry'!AO62="Strong",4,"")</f>
        <v/>
      </c>
      <c r="AP96" s="128" t="str">
        <f>IF('Data Entry'!AP62="Strong",4,"")</f>
        <v/>
      </c>
      <c r="AQ96" s="128" t="str">
        <f>IF('Data Entry'!AQ62="Strong",4,"")</f>
        <v/>
      </c>
      <c r="AR96" s="128" t="str">
        <f>IF('Data Entry'!AR62="Strong",4,"")</f>
        <v/>
      </c>
      <c r="AS96" s="128" t="str">
        <f>IF('Data Entry'!AS62="Strong",4,"")</f>
        <v/>
      </c>
      <c r="AT96" s="128" t="str">
        <f>IF('Data Entry'!AT62="Strong",4,"")</f>
        <v/>
      </c>
      <c r="AU96" s="128" t="str">
        <f>IF('Data Entry'!AU62="Strong",4,"")</f>
        <v/>
      </c>
      <c r="AV96" s="128" t="str">
        <f>IF('Data Entry'!AV62="Strong",4,"")</f>
        <v/>
      </c>
      <c r="AW96" s="128" t="str">
        <f>IF('Data Entry'!AW62="Strong",4,"")</f>
        <v/>
      </c>
      <c r="AX96" s="128" t="str">
        <f>IF('Data Entry'!AX62="Strong",4,"")</f>
        <v/>
      </c>
      <c r="AY96" s="128" t="str">
        <f>IF('Data Entry'!AY62="Strong",4,"")</f>
        <v/>
      </c>
      <c r="AZ96" s="128" t="str">
        <f>IF('Data Entry'!AZ62="Strong",4,"")</f>
        <v/>
      </c>
      <c r="BA96" s="128" t="str">
        <f>IF('Data Entry'!BA62="Strong",4,"")</f>
        <v/>
      </c>
      <c r="BB96" s="128" t="str">
        <f>IF('Data Entry'!BB62="Strong",4,"")</f>
        <v/>
      </c>
      <c r="BC96" s="128" t="str">
        <f>IF('Data Entry'!BC62="Strong",4,"")</f>
        <v/>
      </c>
      <c r="BD96" s="128" t="str">
        <f>IF('Data Entry'!BD62="Strong",4,"")</f>
        <v/>
      </c>
      <c r="BE96" s="128" t="str">
        <f>IF('Data Entry'!BE62="Strong",4,"")</f>
        <v/>
      </c>
      <c r="BF96" s="128" t="str">
        <f>IF('Data Entry'!BF62="Strong",4,"")</f>
        <v/>
      </c>
      <c r="BG96" s="128" t="str">
        <f>IF('Data Entry'!BG62="Strong",4,"")</f>
        <v/>
      </c>
      <c r="BH96" s="128" t="str">
        <f>IF('Data Entry'!BH62="Strong",4,"")</f>
        <v/>
      </c>
      <c r="BI96" s="128" t="str">
        <f>IF('Data Entry'!BI62="Strong",4,"")</f>
        <v/>
      </c>
      <c r="BJ96" s="128" t="str">
        <f>IF('Data Entry'!BJ62="Strong",4,"")</f>
        <v/>
      </c>
      <c r="BK96" s="128" t="str">
        <f>IF('Data Entry'!BK62="Strong",4,"")</f>
        <v/>
      </c>
      <c r="BL96" s="128" t="str">
        <f>IF('Data Entry'!BL62="Strong",4,"")</f>
        <v/>
      </c>
      <c r="BM96" s="128" t="str">
        <f>IF('Data Entry'!BM62="Strong",4,"")</f>
        <v/>
      </c>
      <c r="BN96" s="128" t="str">
        <f>IF('Data Entry'!BN62="Strong",4,"")</f>
        <v/>
      </c>
      <c r="BO96" s="128" t="str">
        <f>IF('Data Entry'!BO62="Strong",4,"")</f>
        <v/>
      </c>
      <c r="BP96" s="128" t="str">
        <f>IF('Data Entry'!BP62="Strong",4,"")</f>
        <v/>
      </c>
      <c r="BQ96" s="128" t="str">
        <f>IF('Data Entry'!BQ62="Strong",4,"")</f>
        <v/>
      </c>
      <c r="BR96" s="128" t="str">
        <f>IF('Data Entry'!BR62="Strong",4,"")</f>
        <v/>
      </c>
      <c r="BS96" s="128" t="str">
        <f>IF('Data Entry'!BS62="Strong",4,"")</f>
        <v/>
      </c>
      <c r="BT96" s="128" t="str">
        <f>IF('Data Entry'!BT62="Strong",4,"")</f>
        <v/>
      </c>
      <c r="BU96" s="128" t="str">
        <f>IF('Data Entry'!BU62="Strong",4,"")</f>
        <v/>
      </c>
      <c r="BV96" s="128" t="str">
        <f>IF('Data Entry'!BV62="Strong",4,"")</f>
        <v/>
      </c>
      <c r="BW96" s="128" t="str">
        <f>IF('Data Entry'!BW62="Strong",4,"")</f>
        <v/>
      </c>
      <c r="BX96" s="128" t="str">
        <f>IF('Data Entry'!BX62="Strong",4,"")</f>
        <v/>
      </c>
      <c r="BY96" s="128" t="str">
        <f>IF('Data Entry'!BY62="Strong",4,"")</f>
        <v/>
      </c>
      <c r="BZ96" s="128" t="str">
        <f>IF('Data Entry'!BZ62="Strong",4,"")</f>
        <v/>
      </c>
      <c r="CA96" s="128" t="str">
        <f>IF('Data Entry'!CA62="Strong",4,"")</f>
        <v/>
      </c>
      <c r="CB96" s="128" t="str">
        <f>IF('Data Entry'!CB62="Strong",4,"")</f>
        <v/>
      </c>
      <c r="CC96" s="128" t="str">
        <f>IF('Data Entry'!CC62="Strong",4,"")</f>
        <v/>
      </c>
      <c r="CD96" s="128" t="str">
        <f>IF('Data Entry'!CD62="Strong",4,"")</f>
        <v/>
      </c>
      <c r="CE96" s="128" t="str">
        <f>IF('Data Entry'!CE62="Strong",4,"")</f>
        <v/>
      </c>
      <c r="CF96" s="128" t="str">
        <f>IF('Data Entry'!CF62="Strong",4,"")</f>
        <v/>
      </c>
      <c r="CG96" s="128" t="str">
        <f>IF('Data Entry'!CG62="Strong",4,"")</f>
        <v/>
      </c>
      <c r="CH96" s="128" t="str">
        <f>IF('Data Entry'!CH62="Strong",4,"")</f>
        <v/>
      </c>
      <c r="CI96" s="128" t="str">
        <f>IF('Data Entry'!CI62="Strong",4,"")</f>
        <v/>
      </c>
      <c r="CJ96" s="128" t="str">
        <f>IF('Data Entry'!CJ62="Strong",4,"")</f>
        <v/>
      </c>
      <c r="CK96" s="128" t="str">
        <f>IF('Data Entry'!CK62="Strong",4,"")</f>
        <v/>
      </c>
      <c r="CL96" s="128" t="str">
        <f>IF('Data Entry'!CL62="Strong",4,"")</f>
        <v/>
      </c>
      <c r="CM96" s="128" t="str">
        <f>IF('Data Entry'!CM62="Strong",4,"")</f>
        <v/>
      </c>
      <c r="CN96" s="128" t="str">
        <f>IF('Data Entry'!CN62="Strong",4,"")</f>
        <v/>
      </c>
      <c r="CO96" s="128" t="str">
        <f>IF('Data Entry'!CO62="Strong",4,"")</f>
        <v/>
      </c>
      <c r="CP96" s="128" t="str">
        <f>IF('Data Entry'!CP62="Strong",4,"")</f>
        <v/>
      </c>
      <c r="CQ96" s="128" t="str">
        <f>IF('Data Entry'!CQ62="Strong",4,"")</f>
        <v/>
      </c>
      <c r="CR96" s="128" t="str">
        <f>IF('Data Entry'!CR62="Strong",4,"")</f>
        <v/>
      </c>
      <c r="CS96" s="128" t="str">
        <f>IF('Data Entry'!CS62="Strong",4,"")</f>
        <v/>
      </c>
      <c r="CT96" s="128" t="str">
        <f>IF('Data Entry'!CT62="Strong",4,"")</f>
        <v/>
      </c>
      <c r="CU96" s="128" t="str">
        <f>IF('Data Entry'!CU62="Strong",4,"")</f>
        <v/>
      </c>
      <c r="CV96" s="128" t="str">
        <f>IF('Data Entry'!CV62="Strong",4,"")</f>
        <v/>
      </c>
      <c r="CW96" s="128" t="str">
        <f>IF('Data Entry'!CW62="Strong",4,"")</f>
        <v/>
      </c>
      <c r="CX96" s="128" t="str">
        <f>IF('Data Entry'!CX62="Strong",4,"")</f>
        <v/>
      </c>
      <c r="CY96" s="128" t="str">
        <f>IF('Data Entry'!CY62="Strong",4,"")</f>
        <v/>
      </c>
      <c r="CZ96" s="128" t="str">
        <f>IF('Data Entry'!CZ62="Strong",4,"")</f>
        <v/>
      </c>
      <c r="DA96" s="128" t="str">
        <f>IF('Data Entry'!DA62="Strong",4,"")</f>
        <v/>
      </c>
      <c r="DB96" s="128" t="str">
        <f>IF('Data Entry'!DB62="Strong",4,"")</f>
        <v/>
      </c>
      <c r="DC96" s="128" t="str">
        <f>IF('Data Entry'!DC62="Strong",4,"")</f>
        <v/>
      </c>
      <c r="DD96" s="128" t="str">
        <f>IF('Data Entry'!DD62="Strong",4,"")</f>
        <v/>
      </c>
      <c r="DE96" s="128" t="str">
        <f>IF('Data Entry'!DE62="Strong",4,"")</f>
        <v/>
      </c>
      <c r="DF96" s="128" t="str">
        <f>IF('Data Entry'!DF62="Strong",4,"")</f>
        <v/>
      </c>
      <c r="DG96" s="128" t="str">
        <f>IF('Data Entry'!DG62="Strong",4,"")</f>
        <v/>
      </c>
      <c r="DH96" s="128" t="str">
        <f>IF('Data Entry'!DH62="Strong",4,"")</f>
        <v/>
      </c>
      <c r="DI96" s="128" t="str">
        <f>IF('Data Entry'!DI62="Strong",4,"")</f>
        <v/>
      </c>
      <c r="DJ96" s="128" t="str">
        <f>IF('Data Entry'!DJ62="Strong",4,"")</f>
        <v/>
      </c>
      <c r="DK96" s="128" t="str">
        <f>IF('Data Entry'!DK62="Strong",4,"")</f>
        <v/>
      </c>
      <c r="DL96" s="128" t="str">
        <f>IF('Data Entry'!DL62="Strong",4,"")</f>
        <v/>
      </c>
      <c r="DM96" s="128" t="str">
        <f>IF('Data Entry'!DM62="Strong",4,"")</f>
        <v/>
      </c>
      <c r="DN96" s="128" t="str">
        <f>IF('Data Entry'!DN62="Strong",4,"")</f>
        <v/>
      </c>
      <c r="DO96" s="128" t="str">
        <f>IF('Data Entry'!DO62="Strong",4,"")</f>
        <v/>
      </c>
      <c r="DP96" s="128" t="str">
        <f>IF('Data Entry'!DP62="Strong",4,"")</f>
        <v/>
      </c>
      <c r="DQ96" s="128" t="str">
        <f>IF('Data Entry'!DQ62="Strong",4,"")</f>
        <v/>
      </c>
      <c r="DR96" s="128" t="str">
        <f>IF('Data Entry'!DR62="Strong",4,"")</f>
        <v/>
      </c>
      <c r="DS96" s="128" t="str">
        <f>IF('Data Entry'!DS62="Strong",4,"")</f>
        <v/>
      </c>
      <c r="DT96" s="128" t="str">
        <f>IF('Data Entry'!DT62="Strong",4,"")</f>
        <v/>
      </c>
      <c r="DU96" s="127"/>
      <c r="DV96" s="127"/>
      <c r="DW96" s="138">
        <v>3</v>
      </c>
      <c r="DX96" s="138">
        <f>COUNTIFS($E91:$DT91,3,$E97:$DT97,0)</f>
        <v>0</v>
      </c>
      <c r="DY96" s="138">
        <f>COUNTIFS($E91:$DT91,3,$E97:$DT97,1)</f>
        <v>0</v>
      </c>
      <c r="DZ96" s="138">
        <f>COUNTIFS($E91:$DT91,3,$E97:$DT97,2)</f>
        <v>0</v>
      </c>
      <c r="EA96" s="138">
        <f>COUNTIFS($E91:$DT91,3,$E97:$DT97,3)</f>
        <v>0</v>
      </c>
      <c r="EB96" s="138">
        <f>COUNTIFS($E91:$DT91,3,$E97:$DT97,4)</f>
        <v>0</v>
      </c>
      <c r="ED96" s="130">
        <v>13</v>
      </c>
      <c r="EE96" s="130">
        <v>1</v>
      </c>
      <c r="EF96" s="130">
        <f t="shared" si="32"/>
        <v>0</v>
      </c>
    </row>
    <row r="97" spans="1:138" s="130" customFormat="1" ht="16" customHeight="1">
      <c r="A97" s="129" t="s">
        <v>180</v>
      </c>
      <c r="E97" s="131">
        <f>SUM(E92:E96)</f>
        <v>0</v>
      </c>
      <c r="F97" s="131">
        <f>SUM(F92:F96)</f>
        <v>0</v>
      </c>
      <c r="G97" s="131">
        <f>SUM(G92:G96)</f>
        <v>0</v>
      </c>
      <c r="H97" s="131">
        <f>SUM(H92:H96)</f>
        <v>0</v>
      </c>
      <c r="I97" s="131">
        <f>SUM(I92:I96)</f>
        <v>0</v>
      </c>
      <c r="J97" s="131">
        <f t="shared" ref="J97:BQ97" si="37">SUM(J92:J96)</f>
        <v>0</v>
      </c>
      <c r="K97" s="131">
        <f t="shared" si="37"/>
        <v>0</v>
      </c>
      <c r="L97" s="131">
        <f t="shared" si="37"/>
        <v>0</v>
      </c>
      <c r="M97" s="131">
        <f t="shared" si="37"/>
        <v>0</v>
      </c>
      <c r="N97" s="131">
        <f t="shared" si="37"/>
        <v>0</v>
      </c>
      <c r="O97" s="131">
        <f t="shared" si="37"/>
        <v>0</v>
      </c>
      <c r="P97" s="131">
        <f t="shared" si="37"/>
        <v>0</v>
      </c>
      <c r="Q97" s="131">
        <f t="shared" si="37"/>
        <v>0</v>
      </c>
      <c r="R97" s="131">
        <f t="shared" si="37"/>
        <v>0</v>
      </c>
      <c r="S97" s="131">
        <f t="shared" si="37"/>
        <v>0</v>
      </c>
      <c r="T97" s="131">
        <f t="shared" si="37"/>
        <v>0</v>
      </c>
      <c r="U97" s="131">
        <f t="shared" si="37"/>
        <v>0</v>
      </c>
      <c r="V97" s="131">
        <f t="shared" si="37"/>
        <v>0</v>
      </c>
      <c r="W97" s="131">
        <f t="shared" si="37"/>
        <v>0</v>
      </c>
      <c r="X97" s="131">
        <f t="shared" si="37"/>
        <v>0</v>
      </c>
      <c r="Y97" s="131">
        <f t="shared" si="37"/>
        <v>0</v>
      </c>
      <c r="Z97" s="131">
        <f t="shared" si="37"/>
        <v>0</v>
      </c>
      <c r="AA97" s="131">
        <f t="shared" si="37"/>
        <v>0</v>
      </c>
      <c r="AB97" s="131">
        <f t="shared" si="37"/>
        <v>0</v>
      </c>
      <c r="AC97" s="131">
        <f t="shared" si="37"/>
        <v>0</v>
      </c>
      <c r="AD97" s="131">
        <f t="shared" si="37"/>
        <v>0</v>
      </c>
      <c r="AE97" s="131">
        <f t="shared" si="37"/>
        <v>0</v>
      </c>
      <c r="AF97" s="131">
        <f t="shared" si="37"/>
        <v>0</v>
      </c>
      <c r="AG97" s="131">
        <f t="shared" si="37"/>
        <v>0</v>
      </c>
      <c r="AH97" s="131">
        <f t="shared" si="37"/>
        <v>0</v>
      </c>
      <c r="AI97" s="131">
        <f t="shared" si="37"/>
        <v>0</v>
      </c>
      <c r="AJ97" s="131">
        <f t="shared" si="37"/>
        <v>0</v>
      </c>
      <c r="AK97" s="131">
        <f t="shared" si="37"/>
        <v>0</v>
      </c>
      <c r="AL97" s="131">
        <f t="shared" si="37"/>
        <v>0</v>
      </c>
      <c r="AM97" s="131">
        <f t="shared" si="37"/>
        <v>0</v>
      </c>
      <c r="AN97" s="131">
        <f t="shared" si="37"/>
        <v>0</v>
      </c>
      <c r="AO97" s="131">
        <f t="shared" si="37"/>
        <v>0</v>
      </c>
      <c r="AP97" s="131">
        <f t="shared" si="37"/>
        <v>0</v>
      </c>
      <c r="AQ97" s="131">
        <f t="shared" si="37"/>
        <v>0</v>
      </c>
      <c r="AR97" s="131">
        <f t="shared" si="37"/>
        <v>0</v>
      </c>
      <c r="AS97" s="131">
        <f t="shared" si="37"/>
        <v>0</v>
      </c>
      <c r="AT97" s="131">
        <f t="shared" si="37"/>
        <v>0</v>
      </c>
      <c r="AU97" s="131">
        <f t="shared" si="37"/>
        <v>0</v>
      </c>
      <c r="AV97" s="131">
        <f t="shared" si="37"/>
        <v>0</v>
      </c>
      <c r="AW97" s="131">
        <f t="shared" si="37"/>
        <v>0</v>
      </c>
      <c r="AX97" s="131">
        <f t="shared" si="37"/>
        <v>0</v>
      </c>
      <c r="AY97" s="131">
        <f t="shared" si="37"/>
        <v>0</v>
      </c>
      <c r="AZ97" s="131">
        <f t="shared" si="37"/>
        <v>0</v>
      </c>
      <c r="BA97" s="131">
        <f t="shared" si="37"/>
        <v>0</v>
      </c>
      <c r="BB97" s="131">
        <f t="shared" si="37"/>
        <v>0</v>
      </c>
      <c r="BC97" s="131">
        <f t="shared" si="37"/>
        <v>0</v>
      </c>
      <c r="BD97" s="131">
        <f t="shared" si="37"/>
        <v>0</v>
      </c>
      <c r="BE97" s="131">
        <f t="shared" si="37"/>
        <v>0</v>
      </c>
      <c r="BF97" s="131">
        <f t="shared" si="37"/>
        <v>0</v>
      </c>
      <c r="BG97" s="131">
        <f t="shared" si="37"/>
        <v>0</v>
      </c>
      <c r="BH97" s="131">
        <f t="shared" si="37"/>
        <v>0</v>
      </c>
      <c r="BI97" s="131">
        <f t="shared" si="37"/>
        <v>0</v>
      </c>
      <c r="BJ97" s="131">
        <f t="shared" si="37"/>
        <v>0</v>
      </c>
      <c r="BK97" s="131">
        <f t="shared" si="37"/>
        <v>0</v>
      </c>
      <c r="BL97" s="131">
        <f t="shared" si="37"/>
        <v>0</v>
      </c>
      <c r="BM97" s="131">
        <f t="shared" si="37"/>
        <v>0</v>
      </c>
      <c r="BN97" s="131">
        <f t="shared" si="37"/>
        <v>0</v>
      </c>
      <c r="BO97" s="131">
        <f t="shared" si="37"/>
        <v>0</v>
      </c>
      <c r="BP97" s="131">
        <f t="shared" si="37"/>
        <v>0</v>
      </c>
      <c r="BQ97" s="131">
        <f t="shared" si="37"/>
        <v>0</v>
      </c>
      <c r="BR97" s="131">
        <f t="shared" ref="BR97:DT97" si="38">SUM(BR92:BR96)</f>
        <v>0</v>
      </c>
      <c r="BS97" s="131">
        <f t="shared" si="38"/>
        <v>0</v>
      </c>
      <c r="BT97" s="131">
        <f t="shared" si="38"/>
        <v>0</v>
      </c>
      <c r="BU97" s="131">
        <f t="shared" si="38"/>
        <v>0</v>
      </c>
      <c r="BV97" s="131">
        <f t="shared" si="38"/>
        <v>0</v>
      </c>
      <c r="BW97" s="131">
        <f t="shared" si="38"/>
        <v>0</v>
      </c>
      <c r="BX97" s="131">
        <f t="shared" si="38"/>
        <v>0</v>
      </c>
      <c r="BY97" s="131">
        <f t="shared" si="38"/>
        <v>0</v>
      </c>
      <c r="BZ97" s="131">
        <f t="shared" si="38"/>
        <v>0</v>
      </c>
      <c r="CA97" s="131">
        <f t="shared" si="38"/>
        <v>0</v>
      </c>
      <c r="CB97" s="131">
        <f t="shared" si="38"/>
        <v>0</v>
      </c>
      <c r="CC97" s="131">
        <f t="shared" si="38"/>
        <v>0</v>
      </c>
      <c r="CD97" s="131">
        <f t="shared" si="38"/>
        <v>0</v>
      </c>
      <c r="CE97" s="131">
        <f t="shared" si="38"/>
        <v>0</v>
      </c>
      <c r="CF97" s="131">
        <f t="shared" si="38"/>
        <v>0</v>
      </c>
      <c r="CG97" s="131">
        <f t="shared" si="38"/>
        <v>0</v>
      </c>
      <c r="CH97" s="131">
        <f t="shared" si="38"/>
        <v>0</v>
      </c>
      <c r="CI97" s="131">
        <f t="shared" si="38"/>
        <v>0</v>
      </c>
      <c r="CJ97" s="131">
        <f t="shared" si="38"/>
        <v>0</v>
      </c>
      <c r="CK97" s="131">
        <f t="shared" si="38"/>
        <v>0</v>
      </c>
      <c r="CL97" s="131">
        <f t="shared" si="38"/>
        <v>0</v>
      </c>
      <c r="CM97" s="131">
        <f t="shared" si="38"/>
        <v>0</v>
      </c>
      <c r="CN97" s="131">
        <f t="shared" si="38"/>
        <v>0</v>
      </c>
      <c r="CO97" s="131">
        <f t="shared" si="38"/>
        <v>0</v>
      </c>
      <c r="CP97" s="131">
        <f t="shared" si="38"/>
        <v>0</v>
      </c>
      <c r="CQ97" s="131">
        <f t="shared" si="38"/>
        <v>0</v>
      </c>
      <c r="CR97" s="131">
        <f t="shared" si="38"/>
        <v>0</v>
      </c>
      <c r="CS97" s="131">
        <f t="shared" si="38"/>
        <v>0</v>
      </c>
      <c r="CT97" s="131">
        <f t="shared" si="38"/>
        <v>0</v>
      </c>
      <c r="CU97" s="131">
        <f t="shared" si="38"/>
        <v>0</v>
      </c>
      <c r="CV97" s="131">
        <f t="shared" si="38"/>
        <v>0</v>
      </c>
      <c r="CW97" s="131">
        <f t="shared" si="38"/>
        <v>0</v>
      </c>
      <c r="CX97" s="131">
        <f t="shared" si="38"/>
        <v>0</v>
      </c>
      <c r="CY97" s="131">
        <f t="shared" si="38"/>
        <v>0</v>
      </c>
      <c r="CZ97" s="131">
        <f t="shared" si="38"/>
        <v>0</v>
      </c>
      <c r="DA97" s="131">
        <f t="shared" si="38"/>
        <v>0</v>
      </c>
      <c r="DB97" s="131">
        <f t="shared" si="38"/>
        <v>0</v>
      </c>
      <c r="DC97" s="131">
        <f t="shared" si="38"/>
        <v>0</v>
      </c>
      <c r="DD97" s="131">
        <f t="shared" si="38"/>
        <v>0</v>
      </c>
      <c r="DE97" s="131">
        <f t="shared" si="38"/>
        <v>0</v>
      </c>
      <c r="DF97" s="131">
        <f t="shared" si="38"/>
        <v>0</v>
      </c>
      <c r="DG97" s="131">
        <f t="shared" si="38"/>
        <v>0</v>
      </c>
      <c r="DH97" s="131">
        <f t="shared" si="38"/>
        <v>0</v>
      </c>
      <c r="DI97" s="131">
        <f t="shared" si="38"/>
        <v>0</v>
      </c>
      <c r="DJ97" s="131">
        <f t="shared" si="38"/>
        <v>0</v>
      </c>
      <c r="DK97" s="131">
        <f t="shared" si="38"/>
        <v>0</v>
      </c>
      <c r="DL97" s="131">
        <f t="shared" si="38"/>
        <v>0</v>
      </c>
      <c r="DM97" s="131">
        <f t="shared" si="38"/>
        <v>0</v>
      </c>
      <c r="DN97" s="131">
        <f t="shared" si="38"/>
        <v>0</v>
      </c>
      <c r="DO97" s="131">
        <f t="shared" si="38"/>
        <v>0</v>
      </c>
      <c r="DP97" s="131">
        <f t="shared" si="38"/>
        <v>0</v>
      </c>
      <c r="DQ97" s="131">
        <f t="shared" si="38"/>
        <v>0</v>
      </c>
      <c r="DR97" s="131">
        <f t="shared" si="38"/>
        <v>0</v>
      </c>
      <c r="DS97" s="131">
        <f t="shared" si="38"/>
        <v>0</v>
      </c>
      <c r="DT97" s="131">
        <f t="shared" si="38"/>
        <v>0</v>
      </c>
      <c r="DU97" s="132"/>
      <c r="DV97" s="132"/>
      <c r="DW97" s="138">
        <v>4</v>
      </c>
      <c r="DX97" s="138">
        <f>COUNTIFS($E91:$DT91,4,$E97:$DT97,0)</f>
        <v>0</v>
      </c>
      <c r="DY97" s="138">
        <f>COUNTIFS($E91:$DT91,4,$E97:$DT97,1)</f>
        <v>0</v>
      </c>
      <c r="DZ97" s="138">
        <f>COUNTIFS($E91:$DT91,4,$E97:$DT97,2)</f>
        <v>0</v>
      </c>
      <c r="EA97" s="138">
        <f>COUNTIFS($E91:$DT91,4,$E97:$DT97,3)</f>
        <v>0</v>
      </c>
      <c r="EB97" s="138">
        <f>COUNTIFS($E91:$DT91,4,$E97:$DT97,4)</f>
        <v>0</v>
      </c>
      <c r="EC97" s="119"/>
      <c r="ED97" s="119">
        <v>14</v>
      </c>
      <c r="EE97" s="119">
        <v>1</v>
      </c>
      <c r="EF97" s="119">
        <f t="shared" si="32"/>
        <v>0</v>
      </c>
      <c r="EG97" s="119"/>
      <c r="EH97" s="119"/>
    </row>
    <row r="98" spans="1:138" s="127" customFormat="1" ht="16" customHeight="1">
      <c r="A98" s="127" t="s">
        <v>146</v>
      </c>
      <c r="E98" s="126">
        <f ca="1">RANDBETWEEN(-30,30)*0.01</f>
        <v>0.14000000000000001</v>
      </c>
      <c r="F98" s="126">
        <f t="shared" ref="F98:BQ99" ca="1" si="39">RANDBETWEEN(-30,30)*0.01</f>
        <v>-0.14000000000000001</v>
      </c>
      <c r="G98" s="126">
        <f t="shared" ca="1" si="39"/>
        <v>-0.14000000000000001</v>
      </c>
      <c r="H98" s="126">
        <f t="shared" ca="1" si="39"/>
        <v>-0.02</v>
      </c>
      <c r="I98" s="126">
        <f t="shared" ca="1" si="39"/>
        <v>0.05</v>
      </c>
      <c r="J98" s="126">
        <f t="shared" ca="1" si="39"/>
        <v>0.24</v>
      </c>
      <c r="K98" s="126">
        <f t="shared" ca="1" si="39"/>
        <v>-0.11</v>
      </c>
      <c r="L98" s="126">
        <f t="shared" ca="1" si="39"/>
        <v>-0.21</v>
      </c>
      <c r="M98" s="126">
        <f t="shared" ca="1" si="39"/>
        <v>-7.0000000000000007E-2</v>
      </c>
      <c r="N98" s="126">
        <f t="shared" ca="1" si="39"/>
        <v>0.06</v>
      </c>
      <c r="O98" s="126">
        <f t="shared" ca="1" si="39"/>
        <v>0.23</v>
      </c>
      <c r="P98" s="126">
        <f t="shared" ca="1" si="39"/>
        <v>0.3</v>
      </c>
      <c r="Q98" s="126">
        <f t="shared" ca="1" si="39"/>
        <v>0.27</v>
      </c>
      <c r="R98" s="126">
        <f t="shared" ca="1" si="39"/>
        <v>-0.04</v>
      </c>
      <c r="S98" s="126">
        <f t="shared" ca="1" si="39"/>
        <v>-0.26</v>
      </c>
      <c r="T98" s="126">
        <f t="shared" ca="1" si="39"/>
        <v>-0.21</v>
      </c>
      <c r="U98" s="126">
        <f t="shared" ca="1" si="39"/>
        <v>-0.04</v>
      </c>
      <c r="V98" s="126">
        <f t="shared" ca="1" si="39"/>
        <v>0.1</v>
      </c>
      <c r="W98" s="126">
        <f t="shared" ca="1" si="39"/>
        <v>0.25</v>
      </c>
      <c r="X98" s="126">
        <f t="shared" ca="1" si="39"/>
        <v>0.23</v>
      </c>
      <c r="Y98" s="126">
        <f t="shared" ca="1" si="39"/>
        <v>-0.25</v>
      </c>
      <c r="Z98" s="126">
        <f t="shared" ca="1" si="39"/>
        <v>-0.14000000000000001</v>
      </c>
      <c r="AA98" s="126">
        <f t="shared" ca="1" si="39"/>
        <v>-0.22</v>
      </c>
      <c r="AB98" s="126">
        <f t="shared" ca="1" si="39"/>
        <v>0.23</v>
      </c>
      <c r="AC98" s="126">
        <f t="shared" ca="1" si="39"/>
        <v>0.02</v>
      </c>
      <c r="AD98" s="126">
        <f t="shared" ca="1" si="39"/>
        <v>0.01</v>
      </c>
      <c r="AE98" s="126">
        <f t="shared" ca="1" si="39"/>
        <v>0.04</v>
      </c>
      <c r="AF98" s="126">
        <f t="shared" ca="1" si="39"/>
        <v>-0.16</v>
      </c>
      <c r="AG98" s="126">
        <f t="shared" ca="1" si="39"/>
        <v>-0.14000000000000001</v>
      </c>
      <c r="AH98" s="126">
        <f t="shared" ca="1" si="39"/>
        <v>-0.05</v>
      </c>
      <c r="AI98" s="126">
        <f t="shared" ca="1" si="39"/>
        <v>-0.21</v>
      </c>
      <c r="AJ98" s="126">
        <f t="shared" ca="1" si="39"/>
        <v>-0.1</v>
      </c>
      <c r="AK98" s="126">
        <f t="shared" ca="1" si="39"/>
        <v>-0.27</v>
      </c>
      <c r="AL98" s="126">
        <f t="shared" ca="1" si="39"/>
        <v>0.25</v>
      </c>
      <c r="AM98" s="126">
        <f t="shared" ca="1" si="39"/>
        <v>0.23</v>
      </c>
      <c r="AN98" s="126">
        <f t="shared" ca="1" si="39"/>
        <v>-0.06</v>
      </c>
      <c r="AO98" s="126">
        <f t="shared" ca="1" si="39"/>
        <v>0.19</v>
      </c>
      <c r="AP98" s="126">
        <f t="shared" ca="1" si="39"/>
        <v>-0.02</v>
      </c>
      <c r="AQ98" s="126">
        <f t="shared" ca="1" si="39"/>
        <v>-0.12</v>
      </c>
      <c r="AR98" s="126">
        <f t="shared" ca="1" si="39"/>
        <v>0.24</v>
      </c>
      <c r="AS98" s="126">
        <f t="shared" ca="1" si="39"/>
        <v>-0.06</v>
      </c>
      <c r="AT98" s="126">
        <f t="shared" ca="1" si="39"/>
        <v>-0.2</v>
      </c>
      <c r="AU98" s="126">
        <f t="shared" ca="1" si="39"/>
        <v>-0.05</v>
      </c>
      <c r="AV98" s="126">
        <f t="shared" ca="1" si="39"/>
        <v>-0.05</v>
      </c>
      <c r="AW98" s="126">
        <f t="shared" ca="1" si="39"/>
        <v>0.17</v>
      </c>
      <c r="AX98" s="126">
        <f t="shared" ca="1" si="39"/>
        <v>0.15</v>
      </c>
      <c r="AY98" s="126">
        <f t="shared" ca="1" si="39"/>
        <v>0.2</v>
      </c>
      <c r="AZ98" s="126">
        <f t="shared" ca="1" si="39"/>
        <v>0.11</v>
      </c>
      <c r="BA98" s="126">
        <f t="shared" ca="1" si="39"/>
        <v>-0.01</v>
      </c>
      <c r="BB98" s="126">
        <f t="shared" ca="1" si="39"/>
        <v>-0.25</v>
      </c>
      <c r="BC98" s="126">
        <f t="shared" ca="1" si="39"/>
        <v>0.04</v>
      </c>
      <c r="BD98" s="126">
        <f t="shared" ca="1" si="39"/>
        <v>-0.22</v>
      </c>
      <c r="BE98" s="126">
        <f t="shared" ca="1" si="39"/>
        <v>-0.05</v>
      </c>
      <c r="BF98" s="126">
        <f t="shared" ca="1" si="39"/>
        <v>0.21</v>
      </c>
      <c r="BG98" s="126">
        <f t="shared" ca="1" si="39"/>
        <v>-0.01</v>
      </c>
      <c r="BH98" s="126">
        <f t="shared" ca="1" si="39"/>
        <v>0.2</v>
      </c>
      <c r="BI98" s="126">
        <f t="shared" ca="1" si="39"/>
        <v>-0.2</v>
      </c>
      <c r="BJ98" s="126">
        <f t="shared" ca="1" si="39"/>
        <v>-0.08</v>
      </c>
      <c r="BK98" s="126">
        <f t="shared" ca="1" si="39"/>
        <v>0.24</v>
      </c>
      <c r="BL98" s="126">
        <f t="shared" ca="1" si="39"/>
        <v>0.28999999999999998</v>
      </c>
      <c r="BM98" s="126">
        <f t="shared" ca="1" si="39"/>
        <v>-0.28000000000000003</v>
      </c>
      <c r="BN98" s="126">
        <f t="shared" ca="1" si="39"/>
        <v>0.28999999999999998</v>
      </c>
      <c r="BO98" s="126">
        <f t="shared" ca="1" si="39"/>
        <v>-0.3</v>
      </c>
      <c r="BP98" s="126">
        <f t="shared" ca="1" si="39"/>
        <v>0.05</v>
      </c>
      <c r="BQ98" s="126">
        <f t="shared" ca="1" si="39"/>
        <v>-0.19</v>
      </c>
      <c r="BR98" s="126">
        <f t="shared" ref="BR98:DT99" ca="1" si="40">RANDBETWEEN(-30,30)*0.01</f>
        <v>-0.1</v>
      </c>
      <c r="BS98" s="126">
        <f t="shared" ca="1" si="40"/>
        <v>0.25</v>
      </c>
      <c r="BT98" s="126">
        <f t="shared" ca="1" si="40"/>
        <v>-0.26</v>
      </c>
      <c r="BU98" s="126">
        <f t="shared" ca="1" si="40"/>
        <v>0.03</v>
      </c>
      <c r="BV98" s="126">
        <f t="shared" ca="1" si="40"/>
        <v>0.25</v>
      </c>
      <c r="BW98" s="126">
        <f t="shared" ca="1" si="40"/>
        <v>0.25</v>
      </c>
      <c r="BX98" s="126">
        <f t="shared" ca="1" si="40"/>
        <v>-0.12</v>
      </c>
      <c r="BY98" s="126">
        <f t="shared" ca="1" si="40"/>
        <v>-0.13</v>
      </c>
      <c r="BZ98" s="126">
        <f t="shared" ca="1" si="40"/>
        <v>-0.3</v>
      </c>
      <c r="CA98" s="126">
        <f t="shared" ca="1" si="40"/>
        <v>0.2</v>
      </c>
      <c r="CB98" s="126">
        <f t="shared" ca="1" si="40"/>
        <v>0.08</v>
      </c>
      <c r="CC98" s="126">
        <f t="shared" ca="1" si="40"/>
        <v>0.09</v>
      </c>
      <c r="CD98" s="126">
        <f t="shared" ca="1" si="40"/>
        <v>0.27</v>
      </c>
      <c r="CE98" s="126">
        <f t="shared" ca="1" si="40"/>
        <v>0.23</v>
      </c>
      <c r="CF98" s="126">
        <f t="shared" ca="1" si="40"/>
        <v>0.17</v>
      </c>
      <c r="CG98" s="126">
        <f t="shared" ca="1" si="40"/>
        <v>0.16</v>
      </c>
      <c r="CH98" s="126">
        <f t="shared" ca="1" si="40"/>
        <v>-0.25</v>
      </c>
      <c r="CI98" s="126">
        <f t="shared" ca="1" si="40"/>
        <v>-0.19</v>
      </c>
      <c r="CJ98" s="126">
        <f t="shared" ca="1" si="40"/>
        <v>0.13</v>
      </c>
      <c r="CK98" s="126">
        <f t="shared" ca="1" si="40"/>
        <v>0.22</v>
      </c>
      <c r="CL98" s="126">
        <f t="shared" ca="1" si="40"/>
        <v>-0.27</v>
      </c>
      <c r="CM98" s="126">
        <f t="shared" ca="1" si="40"/>
        <v>-0.01</v>
      </c>
      <c r="CN98" s="126">
        <f t="shared" ca="1" si="40"/>
        <v>-0.3</v>
      </c>
      <c r="CO98" s="126">
        <f t="shared" ca="1" si="40"/>
        <v>-0.27</v>
      </c>
      <c r="CP98" s="126">
        <f t="shared" ca="1" si="40"/>
        <v>0.02</v>
      </c>
      <c r="CQ98" s="126">
        <f t="shared" ca="1" si="40"/>
        <v>7.0000000000000007E-2</v>
      </c>
      <c r="CR98" s="126">
        <f t="shared" ca="1" si="40"/>
        <v>-0.03</v>
      </c>
      <c r="CS98" s="126">
        <f t="shared" ca="1" si="40"/>
        <v>0.19</v>
      </c>
      <c r="CT98" s="126">
        <f t="shared" ca="1" si="40"/>
        <v>0.13</v>
      </c>
      <c r="CU98" s="126">
        <f t="shared" ca="1" si="40"/>
        <v>-0.04</v>
      </c>
      <c r="CV98" s="126">
        <f t="shared" ca="1" si="40"/>
        <v>-0.05</v>
      </c>
      <c r="CW98" s="126">
        <f t="shared" ca="1" si="40"/>
        <v>-0.05</v>
      </c>
      <c r="CX98" s="126">
        <f t="shared" ca="1" si="40"/>
        <v>0.15</v>
      </c>
      <c r="CY98" s="126">
        <f t="shared" ca="1" si="40"/>
        <v>-0.28000000000000003</v>
      </c>
      <c r="CZ98" s="126">
        <f t="shared" ca="1" si="40"/>
        <v>-7.0000000000000007E-2</v>
      </c>
      <c r="DA98" s="126">
        <f t="shared" ca="1" si="40"/>
        <v>0.25</v>
      </c>
      <c r="DB98" s="126">
        <f t="shared" ca="1" si="40"/>
        <v>-7.0000000000000007E-2</v>
      </c>
      <c r="DC98" s="126">
        <f t="shared" ca="1" si="40"/>
        <v>-0.14000000000000001</v>
      </c>
      <c r="DD98" s="126">
        <f t="shared" ca="1" si="40"/>
        <v>-0.28000000000000003</v>
      </c>
      <c r="DE98" s="126">
        <f t="shared" ca="1" si="40"/>
        <v>0.17</v>
      </c>
      <c r="DF98" s="126">
        <f t="shared" ca="1" si="40"/>
        <v>0.14000000000000001</v>
      </c>
      <c r="DG98" s="126">
        <f t="shared" ca="1" si="40"/>
        <v>0.13</v>
      </c>
      <c r="DH98" s="126">
        <f t="shared" ca="1" si="40"/>
        <v>0.19</v>
      </c>
      <c r="DI98" s="126">
        <f t="shared" ca="1" si="40"/>
        <v>0.03</v>
      </c>
      <c r="DJ98" s="126">
        <f t="shared" ca="1" si="40"/>
        <v>-0.08</v>
      </c>
      <c r="DK98" s="126">
        <f t="shared" ca="1" si="40"/>
        <v>-0.27</v>
      </c>
      <c r="DL98" s="126">
        <f t="shared" ca="1" si="40"/>
        <v>0.19</v>
      </c>
      <c r="DM98" s="126">
        <f t="shared" ca="1" si="40"/>
        <v>-0.28000000000000003</v>
      </c>
      <c r="DN98" s="126">
        <f t="shared" ca="1" si="40"/>
        <v>-0.27</v>
      </c>
      <c r="DO98" s="126">
        <f t="shared" ca="1" si="40"/>
        <v>0.05</v>
      </c>
      <c r="DP98" s="126">
        <f t="shared" ca="1" si="40"/>
        <v>0.18</v>
      </c>
      <c r="DQ98" s="126">
        <f t="shared" ca="1" si="40"/>
        <v>0.21</v>
      </c>
      <c r="DR98" s="126">
        <f t="shared" ca="1" si="40"/>
        <v>0.26</v>
      </c>
      <c r="DS98" s="126">
        <f t="shared" ca="1" si="40"/>
        <v>-0.05</v>
      </c>
      <c r="DT98" s="126">
        <f t="shared" ca="1" si="40"/>
        <v>-0.26</v>
      </c>
      <c r="EC98" s="119"/>
      <c r="ED98" s="119">
        <v>15</v>
      </c>
      <c r="EE98" s="119">
        <v>1</v>
      </c>
      <c r="EF98" s="119">
        <f t="shared" si="32"/>
        <v>0</v>
      </c>
      <c r="EG98" s="119"/>
      <c r="EH98" s="119"/>
    </row>
    <row r="99" spans="1:138" s="127" customFormat="1" ht="16" customHeight="1">
      <c r="A99" s="127" t="s">
        <v>146</v>
      </c>
      <c r="E99" s="126">
        <f ca="1">RANDBETWEEN(-30,30)*0.01</f>
        <v>-7.0000000000000007E-2</v>
      </c>
      <c r="F99" s="126">
        <f t="shared" ca="1" si="39"/>
        <v>-0.28000000000000003</v>
      </c>
      <c r="G99" s="126">
        <f t="shared" ca="1" si="39"/>
        <v>-0.23</v>
      </c>
      <c r="H99" s="126">
        <f t="shared" ca="1" si="39"/>
        <v>0.11</v>
      </c>
      <c r="I99" s="126">
        <f t="shared" ca="1" si="39"/>
        <v>-7.0000000000000007E-2</v>
      </c>
      <c r="J99" s="126">
        <f t="shared" ca="1" si="39"/>
        <v>0.06</v>
      </c>
      <c r="K99" s="126">
        <f t="shared" ca="1" si="39"/>
        <v>0.17</v>
      </c>
      <c r="L99" s="126">
        <f t="shared" ca="1" si="39"/>
        <v>0.28000000000000003</v>
      </c>
      <c r="M99" s="126">
        <f t="shared" ca="1" si="39"/>
        <v>-0.14000000000000001</v>
      </c>
      <c r="N99" s="126">
        <f t="shared" ca="1" si="39"/>
        <v>0.26</v>
      </c>
      <c r="O99" s="126">
        <f t="shared" ca="1" si="39"/>
        <v>0.08</v>
      </c>
      <c r="P99" s="126">
        <f t="shared" ca="1" si="39"/>
        <v>-0.17</v>
      </c>
      <c r="Q99" s="126">
        <f t="shared" ca="1" si="39"/>
        <v>-0.27</v>
      </c>
      <c r="R99" s="126">
        <f t="shared" ca="1" si="39"/>
        <v>-0.28000000000000003</v>
      </c>
      <c r="S99" s="126">
        <f t="shared" ca="1" si="39"/>
        <v>0.27</v>
      </c>
      <c r="T99" s="126">
        <f t="shared" ca="1" si="39"/>
        <v>0.28000000000000003</v>
      </c>
      <c r="U99" s="126">
        <f t="shared" ca="1" si="39"/>
        <v>-0.13</v>
      </c>
      <c r="V99" s="126">
        <f t="shared" ca="1" si="39"/>
        <v>-0.11</v>
      </c>
      <c r="W99" s="126">
        <f t="shared" ca="1" si="39"/>
        <v>-0.17</v>
      </c>
      <c r="X99" s="126">
        <f t="shared" ca="1" si="39"/>
        <v>0</v>
      </c>
      <c r="Y99" s="126">
        <f t="shared" ca="1" si="39"/>
        <v>0.18</v>
      </c>
      <c r="Z99" s="126">
        <f t="shared" ca="1" si="39"/>
        <v>0.09</v>
      </c>
      <c r="AA99" s="126">
        <f t="shared" ca="1" si="39"/>
        <v>0.15</v>
      </c>
      <c r="AB99" s="126">
        <f t="shared" ca="1" si="39"/>
        <v>-0.28000000000000003</v>
      </c>
      <c r="AC99" s="126">
        <f t="shared" ca="1" si="39"/>
        <v>0.03</v>
      </c>
      <c r="AD99" s="126">
        <f t="shared" ca="1" si="39"/>
        <v>-0.24</v>
      </c>
      <c r="AE99" s="126">
        <f t="shared" ca="1" si="39"/>
        <v>-0.16</v>
      </c>
      <c r="AF99" s="126">
        <f t="shared" ca="1" si="39"/>
        <v>7.0000000000000007E-2</v>
      </c>
      <c r="AG99" s="126">
        <f t="shared" ca="1" si="39"/>
        <v>-0.12</v>
      </c>
      <c r="AH99" s="126">
        <f t="shared" ca="1" si="39"/>
        <v>0.19</v>
      </c>
      <c r="AI99" s="126">
        <f t="shared" ca="1" si="39"/>
        <v>-0.26</v>
      </c>
      <c r="AJ99" s="126">
        <f t="shared" ca="1" si="39"/>
        <v>-0.02</v>
      </c>
      <c r="AK99" s="126">
        <f t="shared" ca="1" si="39"/>
        <v>-0.21</v>
      </c>
      <c r="AL99" s="126">
        <f t="shared" ca="1" si="39"/>
        <v>0.27</v>
      </c>
      <c r="AM99" s="126">
        <f t="shared" ca="1" si="39"/>
        <v>-0.26</v>
      </c>
      <c r="AN99" s="126">
        <f t="shared" ca="1" si="39"/>
        <v>0.2</v>
      </c>
      <c r="AO99" s="126">
        <f t="shared" ca="1" si="39"/>
        <v>0.23</v>
      </c>
      <c r="AP99" s="126">
        <f t="shared" ca="1" si="39"/>
        <v>0.3</v>
      </c>
      <c r="AQ99" s="126">
        <f t="shared" ca="1" si="39"/>
        <v>-0.04</v>
      </c>
      <c r="AR99" s="126">
        <f t="shared" ca="1" si="39"/>
        <v>0.1</v>
      </c>
      <c r="AS99" s="126">
        <f t="shared" ca="1" si="39"/>
        <v>-0.19</v>
      </c>
      <c r="AT99" s="126">
        <f t="shared" ca="1" si="39"/>
        <v>0.05</v>
      </c>
      <c r="AU99" s="126">
        <f t="shared" ca="1" si="39"/>
        <v>0.11</v>
      </c>
      <c r="AV99" s="126">
        <f t="shared" ca="1" si="39"/>
        <v>0.17</v>
      </c>
      <c r="AW99" s="126">
        <f t="shared" ca="1" si="39"/>
        <v>0.28999999999999998</v>
      </c>
      <c r="AX99" s="126">
        <f t="shared" ca="1" si="39"/>
        <v>-0.13</v>
      </c>
      <c r="AY99" s="126">
        <f t="shared" ca="1" si="39"/>
        <v>7.0000000000000007E-2</v>
      </c>
      <c r="AZ99" s="126">
        <f t="shared" ca="1" si="39"/>
        <v>-0.28000000000000003</v>
      </c>
      <c r="BA99" s="126">
        <f t="shared" ca="1" si="39"/>
        <v>0.3</v>
      </c>
      <c r="BB99" s="126">
        <f t="shared" ca="1" si="39"/>
        <v>0.3</v>
      </c>
      <c r="BC99" s="126">
        <f t="shared" ca="1" si="39"/>
        <v>0.27</v>
      </c>
      <c r="BD99" s="126">
        <f t="shared" ca="1" si="39"/>
        <v>0</v>
      </c>
      <c r="BE99" s="126">
        <f t="shared" ca="1" si="39"/>
        <v>-0.15</v>
      </c>
      <c r="BF99" s="126">
        <f t="shared" ca="1" si="39"/>
        <v>0.08</v>
      </c>
      <c r="BG99" s="126">
        <f t="shared" ca="1" si="39"/>
        <v>-0.06</v>
      </c>
      <c r="BH99" s="126">
        <f t="shared" ca="1" si="39"/>
        <v>-0.21</v>
      </c>
      <c r="BI99" s="126">
        <f t="shared" ca="1" si="39"/>
        <v>-0.14000000000000001</v>
      </c>
      <c r="BJ99" s="126">
        <f t="shared" ca="1" si="39"/>
        <v>0.17</v>
      </c>
      <c r="BK99" s="126">
        <f t="shared" ca="1" si="39"/>
        <v>0.21</v>
      </c>
      <c r="BL99" s="126">
        <f t="shared" ca="1" si="39"/>
        <v>0.1</v>
      </c>
      <c r="BM99" s="126">
        <f t="shared" ca="1" si="39"/>
        <v>-0.2</v>
      </c>
      <c r="BN99" s="126">
        <f t="shared" ca="1" si="39"/>
        <v>0.27</v>
      </c>
      <c r="BO99" s="126">
        <f t="shared" ca="1" si="39"/>
        <v>0.06</v>
      </c>
      <c r="BP99" s="126">
        <f t="shared" ca="1" si="39"/>
        <v>-0.23</v>
      </c>
      <c r="BQ99" s="126">
        <f t="shared" ca="1" si="39"/>
        <v>0.26</v>
      </c>
      <c r="BR99" s="126">
        <f t="shared" ca="1" si="40"/>
        <v>-7.0000000000000007E-2</v>
      </c>
      <c r="BS99" s="126">
        <f t="shared" ca="1" si="40"/>
        <v>0.2</v>
      </c>
      <c r="BT99" s="126">
        <f t="shared" ca="1" si="40"/>
        <v>-0.19</v>
      </c>
      <c r="BU99" s="126">
        <f t="shared" ca="1" si="40"/>
        <v>7.0000000000000007E-2</v>
      </c>
      <c r="BV99" s="126">
        <f t="shared" ca="1" si="40"/>
        <v>0.16</v>
      </c>
      <c r="BW99" s="126">
        <f t="shared" ca="1" si="40"/>
        <v>-0.24</v>
      </c>
      <c r="BX99" s="126">
        <f t="shared" ca="1" si="40"/>
        <v>-0.27</v>
      </c>
      <c r="BY99" s="126">
        <f t="shared" ca="1" si="40"/>
        <v>-0.17</v>
      </c>
      <c r="BZ99" s="126">
        <f t="shared" ca="1" si="40"/>
        <v>-0.03</v>
      </c>
      <c r="CA99" s="126">
        <f t="shared" ca="1" si="40"/>
        <v>7.0000000000000007E-2</v>
      </c>
      <c r="CB99" s="126">
        <f t="shared" ca="1" si="40"/>
        <v>-0.24</v>
      </c>
      <c r="CC99" s="126">
        <f t="shared" ca="1" si="40"/>
        <v>0.02</v>
      </c>
      <c r="CD99" s="126">
        <f t="shared" ca="1" si="40"/>
        <v>-0.01</v>
      </c>
      <c r="CE99" s="126">
        <f t="shared" ca="1" si="40"/>
        <v>7.0000000000000007E-2</v>
      </c>
      <c r="CF99" s="126">
        <f t="shared" ca="1" si="40"/>
        <v>0.27</v>
      </c>
      <c r="CG99" s="126">
        <f t="shared" ca="1" si="40"/>
        <v>-0.15</v>
      </c>
      <c r="CH99" s="126">
        <f t="shared" ca="1" si="40"/>
        <v>0.03</v>
      </c>
      <c r="CI99" s="126">
        <f t="shared" ca="1" si="40"/>
        <v>7.0000000000000007E-2</v>
      </c>
      <c r="CJ99" s="126">
        <f t="shared" ca="1" si="40"/>
        <v>-0.05</v>
      </c>
      <c r="CK99" s="126">
        <f t="shared" ca="1" si="40"/>
        <v>-0.18</v>
      </c>
      <c r="CL99" s="126">
        <f t="shared" ca="1" si="40"/>
        <v>-0.09</v>
      </c>
      <c r="CM99" s="126">
        <f t="shared" ca="1" si="40"/>
        <v>0.19</v>
      </c>
      <c r="CN99" s="126">
        <f t="shared" ca="1" si="40"/>
        <v>-0.03</v>
      </c>
      <c r="CO99" s="126">
        <f t="shared" ca="1" si="40"/>
        <v>-0.26</v>
      </c>
      <c r="CP99" s="126">
        <f t="shared" ca="1" si="40"/>
        <v>0.28000000000000003</v>
      </c>
      <c r="CQ99" s="126">
        <f t="shared" ca="1" si="40"/>
        <v>0.21</v>
      </c>
      <c r="CR99" s="126">
        <f t="shared" ca="1" si="40"/>
        <v>-0.25</v>
      </c>
      <c r="CS99" s="126">
        <f t="shared" ca="1" si="40"/>
        <v>0.14000000000000001</v>
      </c>
      <c r="CT99" s="126">
        <f t="shared" ca="1" si="40"/>
        <v>-0.12</v>
      </c>
      <c r="CU99" s="126">
        <f t="shared" ca="1" si="40"/>
        <v>-0.14000000000000001</v>
      </c>
      <c r="CV99" s="126">
        <f t="shared" ca="1" si="40"/>
        <v>0.1</v>
      </c>
      <c r="CW99" s="126">
        <f t="shared" ca="1" si="40"/>
        <v>0.15</v>
      </c>
      <c r="CX99" s="126">
        <f t="shared" ca="1" si="40"/>
        <v>-0.04</v>
      </c>
      <c r="CY99" s="126">
        <f t="shared" ca="1" si="40"/>
        <v>0.04</v>
      </c>
      <c r="CZ99" s="126">
        <f t="shared" ca="1" si="40"/>
        <v>-0.1</v>
      </c>
      <c r="DA99" s="126">
        <f t="shared" ca="1" si="40"/>
        <v>-0.06</v>
      </c>
      <c r="DB99" s="126">
        <f t="shared" ca="1" si="40"/>
        <v>0.24</v>
      </c>
      <c r="DC99" s="126">
        <f t="shared" ca="1" si="40"/>
        <v>0.25</v>
      </c>
      <c r="DD99" s="126">
        <f t="shared" ca="1" si="40"/>
        <v>-0.18</v>
      </c>
      <c r="DE99" s="126">
        <f t="shared" ca="1" si="40"/>
        <v>0.23</v>
      </c>
      <c r="DF99" s="126">
        <f t="shared" ca="1" si="40"/>
        <v>0.09</v>
      </c>
      <c r="DG99" s="126">
        <f t="shared" ca="1" si="40"/>
        <v>-0.05</v>
      </c>
      <c r="DH99" s="126">
        <f t="shared" ca="1" si="40"/>
        <v>-0.14000000000000001</v>
      </c>
      <c r="DI99" s="126">
        <f t="shared" ca="1" si="40"/>
        <v>-0.01</v>
      </c>
      <c r="DJ99" s="126">
        <f t="shared" ca="1" si="40"/>
        <v>-0.14000000000000001</v>
      </c>
      <c r="DK99" s="126">
        <f t="shared" ca="1" si="40"/>
        <v>0.28999999999999998</v>
      </c>
      <c r="DL99" s="126">
        <f t="shared" ca="1" si="40"/>
        <v>7.0000000000000007E-2</v>
      </c>
      <c r="DM99" s="126">
        <f t="shared" ca="1" si="40"/>
        <v>0.06</v>
      </c>
      <c r="DN99" s="126">
        <f t="shared" ca="1" si="40"/>
        <v>-0.15</v>
      </c>
      <c r="DO99" s="126">
        <f t="shared" ca="1" si="40"/>
        <v>-0.1</v>
      </c>
      <c r="DP99" s="126">
        <f t="shared" ca="1" si="40"/>
        <v>0.19</v>
      </c>
      <c r="DQ99" s="126">
        <f t="shared" ca="1" si="40"/>
        <v>0.16</v>
      </c>
      <c r="DR99" s="126">
        <f t="shared" ca="1" si="40"/>
        <v>-0.18</v>
      </c>
      <c r="DS99" s="126">
        <f t="shared" ca="1" si="40"/>
        <v>0.22</v>
      </c>
      <c r="DT99" s="126">
        <f t="shared" ca="1" si="40"/>
        <v>-0.28000000000000003</v>
      </c>
      <c r="EC99" s="119"/>
      <c r="ED99" s="119">
        <v>0</v>
      </c>
      <c r="EE99" s="119">
        <v>2</v>
      </c>
      <c r="EF99" s="119">
        <f t="shared" si="32"/>
        <v>0</v>
      </c>
      <c r="EG99" s="119"/>
      <c r="EH99" s="119"/>
    </row>
    <row r="100" spans="1:138" s="126" customFormat="1" ht="16" customHeight="1">
      <c r="A100" s="133" t="s">
        <v>272</v>
      </c>
      <c r="E100" s="126">
        <f ca="1">E79+E99</f>
        <v>98.93</v>
      </c>
      <c r="F100" s="126">
        <f t="shared" ref="F100:BQ100" ca="1" si="41">F79+F99</f>
        <v>98.72</v>
      </c>
      <c r="G100" s="126">
        <f t="shared" ca="1" si="41"/>
        <v>98.77</v>
      </c>
      <c r="H100" s="126">
        <f t="shared" ca="1" si="41"/>
        <v>99.11</v>
      </c>
      <c r="I100" s="126">
        <f t="shared" ca="1" si="41"/>
        <v>98.93</v>
      </c>
      <c r="J100" s="126">
        <f t="shared" ca="1" si="41"/>
        <v>99.06</v>
      </c>
      <c r="K100" s="126">
        <f t="shared" ca="1" si="41"/>
        <v>99.17</v>
      </c>
      <c r="L100" s="126">
        <f t="shared" ca="1" si="41"/>
        <v>99.28</v>
      </c>
      <c r="M100" s="126">
        <f t="shared" ca="1" si="41"/>
        <v>98.86</v>
      </c>
      <c r="N100" s="126">
        <f t="shared" ca="1" si="41"/>
        <v>99.26</v>
      </c>
      <c r="O100" s="126">
        <f t="shared" ca="1" si="41"/>
        <v>99.08</v>
      </c>
      <c r="P100" s="126">
        <f t="shared" ca="1" si="41"/>
        <v>98.83</v>
      </c>
      <c r="Q100" s="126">
        <f t="shared" ca="1" si="41"/>
        <v>98.73</v>
      </c>
      <c r="R100" s="126">
        <f t="shared" ca="1" si="41"/>
        <v>98.72</v>
      </c>
      <c r="S100" s="126">
        <f t="shared" ca="1" si="41"/>
        <v>99.27</v>
      </c>
      <c r="T100" s="126">
        <f t="shared" ca="1" si="41"/>
        <v>99.28</v>
      </c>
      <c r="U100" s="126">
        <f t="shared" ca="1" si="41"/>
        <v>98.87</v>
      </c>
      <c r="V100" s="126">
        <f t="shared" ca="1" si="41"/>
        <v>98.89</v>
      </c>
      <c r="W100" s="126">
        <f t="shared" ca="1" si="41"/>
        <v>98.83</v>
      </c>
      <c r="X100" s="126">
        <f t="shared" ca="1" si="41"/>
        <v>99</v>
      </c>
      <c r="Y100" s="126">
        <f t="shared" ca="1" si="41"/>
        <v>99.18</v>
      </c>
      <c r="Z100" s="126">
        <f t="shared" ca="1" si="41"/>
        <v>99.09</v>
      </c>
      <c r="AA100" s="126">
        <f t="shared" ca="1" si="41"/>
        <v>99.15</v>
      </c>
      <c r="AB100" s="126">
        <f t="shared" ca="1" si="41"/>
        <v>98.72</v>
      </c>
      <c r="AC100" s="126">
        <f t="shared" ca="1" si="41"/>
        <v>99.03</v>
      </c>
      <c r="AD100" s="126">
        <f t="shared" ca="1" si="41"/>
        <v>98.76</v>
      </c>
      <c r="AE100" s="126">
        <f t="shared" ca="1" si="41"/>
        <v>98.84</v>
      </c>
      <c r="AF100" s="126">
        <f t="shared" ca="1" si="41"/>
        <v>99.07</v>
      </c>
      <c r="AG100" s="126">
        <f t="shared" ca="1" si="41"/>
        <v>98.88</v>
      </c>
      <c r="AH100" s="126">
        <f t="shared" ca="1" si="41"/>
        <v>99.19</v>
      </c>
      <c r="AI100" s="126">
        <f t="shared" ca="1" si="41"/>
        <v>98.74</v>
      </c>
      <c r="AJ100" s="126">
        <f t="shared" ca="1" si="41"/>
        <v>98.98</v>
      </c>
      <c r="AK100" s="126">
        <f t="shared" ca="1" si="41"/>
        <v>98.79</v>
      </c>
      <c r="AL100" s="126">
        <f t="shared" ca="1" si="41"/>
        <v>99.27</v>
      </c>
      <c r="AM100" s="126">
        <f t="shared" ca="1" si="41"/>
        <v>98.74</v>
      </c>
      <c r="AN100" s="126">
        <f t="shared" ca="1" si="41"/>
        <v>99.2</v>
      </c>
      <c r="AO100" s="126">
        <f t="shared" ca="1" si="41"/>
        <v>99.23</v>
      </c>
      <c r="AP100" s="126">
        <f t="shared" ca="1" si="41"/>
        <v>99.3</v>
      </c>
      <c r="AQ100" s="126">
        <f t="shared" ca="1" si="41"/>
        <v>98.96</v>
      </c>
      <c r="AR100" s="126">
        <f t="shared" ca="1" si="41"/>
        <v>99.1</v>
      </c>
      <c r="AS100" s="126">
        <f t="shared" ca="1" si="41"/>
        <v>98.81</v>
      </c>
      <c r="AT100" s="126">
        <f t="shared" ca="1" si="41"/>
        <v>99.05</v>
      </c>
      <c r="AU100" s="126">
        <f t="shared" ca="1" si="41"/>
        <v>99.11</v>
      </c>
      <c r="AV100" s="126">
        <f t="shared" ca="1" si="41"/>
        <v>99.17</v>
      </c>
      <c r="AW100" s="126">
        <f t="shared" ca="1" si="41"/>
        <v>99.29</v>
      </c>
      <c r="AX100" s="126">
        <f t="shared" ca="1" si="41"/>
        <v>98.87</v>
      </c>
      <c r="AY100" s="126">
        <f t="shared" ca="1" si="41"/>
        <v>99.07</v>
      </c>
      <c r="AZ100" s="126">
        <f t="shared" ca="1" si="41"/>
        <v>98.72</v>
      </c>
      <c r="BA100" s="126">
        <f t="shared" ca="1" si="41"/>
        <v>99.3</v>
      </c>
      <c r="BB100" s="126">
        <f t="shared" ca="1" si="41"/>
        <v>99.3</v>
      </c>
      <c r="BC100" s="126">
        <f t="shared" ca="1" si="41"/>
        <v>99.27</v>
      </c>
      <c r="BD100" s="126">
        <f t="shared" ca="1" si="41"/>
        <v>99</v>
      </c>
      <c r="BE100" s="126">
        <f t="shared" ca="1" si="41"/>
        <v>98.85</v>
      </c>
      <c r="BF100" s="126">
        <f t="shared" ca="1" si="41"/>
        <v>99.08</v>
      </c>
      <c r="BG100" s="126">
        <f t="shared" ca="1" si="41"/>
        <v>98.94</v>
      </c>
      <c r="BH100" s="126">
        <f t="shared" ca="1" si="41"/>
        <v>98.79</v>
      </c>
      <c r="BI100" s="126">
        <f t="shared" ca="1" si="41"/>
        <v>98.86</v>
      </c>
      <c r="BJ100" s="126">
        <f t="shared" ca="1" si="41"/>
        <v>99.17</v>
      </c>
      <c r="BK100" s="126">
        <f t="shared" ca="1" si="41"/>
        <v>99.21</v>
      </c>
      <c r="BL100" s="126">
        <f t="shared" ca="1" si="41"/>
        <v>99.1</v>
      </c>
      <c r="BM100" s="126">
        <f t="shared" ca="1" si="41"/>
        <v>98.8</v>
      </c>
      <c r="BN100" s="126">
        <f t="shared" ca="1" si="41"/>
        <v>99.27</v>
      </c>
      <c r="BO100" s="126">
        <f t="shared" ca="1" si="41"/>
        <v>99.06</v>
      </c>
      <c r="BP100" s="126">
        <f t="shared" ca="1" si="41"/>
        <v>98.77</v>
      </c>
      <c r="BQ100" s="126">
        <f t="shared" ca="1" si="41"/>
        <v>99.26</v>
      </c>
      <c r="BR100" s="126">
        <f t="shared" ref="BR100:DT100" ca="1" si="42">BR79+BR99</f>
        <v>98.93</v>
      </c>
      <c r="BS100" s="126">
        <f t="shared" ca="1" si="42"/>
        <v>99.2</v>
      </c>
      <c r="BT100" s="126">
        <f t="shared" ca="1" si="42"/>
        <v>98.81</v>
      </c>
      <c r="BU100" s="126">
        <f t="shared" ca="1" si="42"/>
        <v>99.07</v>
      </c>
      <c r="BV100" s="126">
        <f t="shared" ca="1" si="42"/>
        <v>99.16</v>
      </c>
      <c r="BW100" s="126">
        <f t="shared" ca="1" si="42"/>
        <v>98.76</v>
      </c>
      <c r="BX100" s="126">
        <f t="shared" ca="1" si="42"/>
        <v>98.73</v>
      </c>
      <c r="BY100" s="126">
        <f t="shared" ca="1" si="42"/>
        <v>98.83</v>
      </c>
      <c r="BZ100" s="126">
        <f t="shared" ca="1" si="42"/>
        <v>98.97</v>
      </c>
      <c r="CA100" s="126">
        <f t="shared" ca="1" si="42"/>
        <v>99.07</v>
      </c>
      <c r="CB100" s="126">
        <f t="shared" ca="1" si="42"/>
        <v>98.76</v>
      </c>
      <c r="CC100" s="126">
        <f t="shared" ca="1" si="42"/>
        <v>99.02</v>
      </c>
      <c r="CD100" s="126">
        <f t="shared" ca="1" si="42"/>
        <v>98.99</v>
      </c>
      <c r="CE100" s="126">
        <f t="shared" ca="1" si="42"/>
        <v>99.07</v>
      </c>
      <c r="CF100" s="126">
        <f t="shared" ca="1" si="42"/>
        <v>99.27</v>
      </c>
      <c r="CG100" s="126">
        <f t="shared" ca="1" si="42"/>
        <v>98.85</v>
      </c>
      <c r="CH100" s="126">
        <f t="shared" ca="1" si="42"/>
        <v>99.03</v>
      </c>
      <c r="CI100" s="126">
        <f t="shared" ca="1" si="42"/>
        <v>99.07</v>
      </c>
      <c r="CJ100" s="126">
        <f t="shared" ca="1" si="42"/>
        <v>98.95</v>
      </c>
      <c r="CK100" s="126">
        <f t="shared" ca="1" si="42"/>
        <v>98.82</v>
      </c>
      <c r="CL100" s="126">
        <f t="shared" ca="1" si="42"/>
        <v>98.91</v>
      </c>
      <c r="CM100" s="126">
        <f t="shared" ca="1" si="42"/>
        <v>99.19</v>
      </c>
      <c r="CN100" s="126">
        <f t="shared" ca="1" si="42"/>
        <v>98.97</v>
      </c>
      <c r="CO100" s="126">
        <f t="shared" ca="1" si="42"/>
        <v>98.74</v>
      </c>
      <c r="CP100" s="126">
        <f t="shared" ca="1" si="42"/>
        <v>99.28</v>
      </c>
      <c r="CQ100" s="126">
        <f t="shared" ca="1" si="42"/>
        <v>99.21</v>
      </c>
      <c r="CR100" s="126">
        <f t="shared" ca="1" si="42"/>
        <v>98.75</v>
      </c>
      <c r="CS100" s="126">
        <f t="shared" ca="1" si="42"/>
        <v>99.14</v>
      </c>
      <c r="CT100" s="126">
        <f t="shared" ca="1" si="42"/>
        <v>98.88</v>
      </c>
      <c r="CU100" s="126">
        <f t="shared" ca="1" si="42"/>
        <v>98.86</v>
      </c>
      <c r="CV100" s="126">
        <f t="shared" ca="1" si="42"/>
        <v>99.1</v>
      </c>
      <c r="CW100" s="126">
        <f t="shared" ca="1" si="42"/>
        <v>99.15</v>
      </c>
      <c r="CX100" s="126">
        <f t="shared" ca="1" si="42"/>
        <v>98.96</v>
      </c>
      <c r="CY100" s="126">
        <f t="shared" ca="1" si="42"/>
        <v>99.04</v>
      </c>
      <c r="CZ100" s="126">
        <f t="shared" ca="1" si="42"/>
        <v>98.9</v>
      </c>
      <c r="DA100" s="126">
        <f t="shared" ca="1" si="42"/>
        <v>98.94</v>
      </c>
      <c r="DB100" s="126">
        <f t="shared" ca="1" si="42"/>
        <v>99.24</v>
      </c>
      <c r="DC100" s="126">
        <f t="shared" ca="1" si="42"/>
        <v>99.25</v>
      </c>
      <c r="DD100" s="126">
        <f t="shared" ca="1" si="42"/>
        <v>98.82</v>
      </c>
      <c r="DE100" s="126">
        <f t="shared" ca="1" si="42"/>
        <v>99.23</v>
      </c>
      <c r="DF100" s="126">
        <f t="shared" ca="1" si="42"/>
        <v>99.09</v>
      </c>
      <c r="DG100" s="126">
        <f t="shared" ca="1" si="42"/>
        <v>98.95</v>
      </c>
      <c r="DH100" s="126">
        <f t="shared" ca="1" si="42"/>
        <v>98.86</v>
      </c>
      <c r="DI100" s="126">
        <f t="shared" ca="1" si="42"/>
        <v>98.99</v>
      </c>
      <c r="DJ100" s="126">
        <f t="shared" ca="1" si="42"/>
        <v>98.86</v>
      </c>
      <c r="DK100" s="126">
        <f t="shared" ca="1" si="42"/>
        <v>99.29</v>
      </c>
      <c r="DL100" s="126">
        <f t="shared" ca="1" si="42"/>
        <v>99.07</v>
      </c>
      <c r="DM100" s="126">
        <f t="shared" ca="1" si="42"/>
        <v>99.06</v>
      </c>
      <c r="DN100" s="126">
        <f t="shared" ca="1" si="42"/>
        <v>98.85</v>
      </c>
      <c r="DO100" s="126">
        <f t="shared" ca="1" si="42"/>
        <v>98.9</v>
      </c>
      <c r="DP100" s="126">
        <f t="shared" ca="1" si="42"/>
        <v>99.19</v>
      </c>
      <c r="DQ100" s="126">
        <f t="shared" ca="1" si="42"/>
        <v>99.16</v>
      </c>
      <c r="DR100" s="126">
        <f t="shared" ca="1" si="42"/>
        <v>98.82</v>
      </c>
      <c r="DS100" s="126">
        <f t="shared" ca="1" si="42"/>
        <v>99.22</v>
      </c>
      <c r="DT100" s="126">
        <f t="shared" ca="1" si="42"/>
        <v>98.72</v>
      </c>
      <c r="DW100" s="132"/>
      <c r="DX100" s="132"/>
      <c r="DY100" s="132"/>
      <c r="DZ100" s="132"/>
      <c r="EA100" s="132"/>
      <c r="EB100" s="132"/>
      <c r="EC100" s="130"/>
      <c r="ED100" s="119">
        <v>1</v>
      </c>
      <c r="EE100" s="119">
        <v>2</v>
      </c>
      <c r="EF100" s="119">
        <f t="shared" ref="EF100:EF106" si="43">DZ68</f>
        <v>0</v>
      </c>
      <c r="EG100" s="130"/>
      <c r="EH100" s="130"/>
    </row>
    <row r="101" spans="1:138" s="126" customFormat="1" ht="16" customHeight="1">
      <c r="A101" s="133" t="s">
        <v>273</v>
      </c>
      <c r="E101" s="126">
        <f ca="1">E85+E98</f>
        <v>0.14000000000000001</v>
      </c>
      <c r="F101" s="126">
        <f t="shared" ref="F101:BQ101" ca="1" si="44">F85+F98</f>
        <v>-0.14000000000000001</v>
      </c>
      <c r="G101" s="126">
        <f t="shared" ca="1" si="44"/>
        <v>-0.14000000000000001</v>
      </c>
      <c r="H101" s="126">
        <f t="shared" ca="1" si="44"/>
        <v>-0.02</v>
      </c>
      <c r="I101" s="126">
        <f t="shared" ca="1" si="44"/>
        <v>0.05</v>
      </c>
      <c r="J101" s="126">
        <f t="shared" ca="1" si="44"/>
        <v>0.24</v>
      </c>
      <c r="K101" s="126">
        <f t="shared" ca="1" si="44"/>
        <v>-0.11</v>
      </c>
      <c r="L101" s="126">
        <f t="shared" ca="1" si="44"/>
        <v>-0.21</v>
      </c>
      <c r="M101" s="126">
        <f t="shared" ca="1" si="44"/>
        <v>-7.0000000000000007E-2</v>
      </c>
      <c r="N101" s="126">
        <f t="shared" ca="1" si="44"/>
        <v>0.06</v>
      </c>
      <c r="O101" s="126">
        <f t="shared" ca="1" si="44"/>
        <v>0.23</v>
      </c>
      <c r="P101" s="126">
        <f t="shared" ca="1" si="44"/>
        <v>0.3</v>
      </c>
      <c r="Q101" s="126">
        <f t="shared" ca="1" si="44"/>
        <v>0.27</v>
      </c>
      <c r="R101" s="126">
        <f t="shared" ca="1" si="44"/>
        <v>-0.04</v>
      </c>
      <c r="S101" s="126">
        <f t="shared" ca="1" si="44"/>
        <v>-0.26</v>
      </c>
      <c r="T101" s="126">
        <f t="shared" ca="1" si="44"/>
        <v>-0.21</v>
      </c>
      <c r="U101" s="126">
        <f t="shared" ca="1" si="44"/>
        <v>-0.04</v>
      </c>
      <c r="V101" s="126">
        <f t="shared" ca="1" si="44"/>
        <v>0.1</v>
      </c>
      <c r="W101" s="126">
        <f t="shared" ca="1" si="44"/>
        <v>0.25</v>
      </c>
      <c r="X101" s="126">
        <f t="shared" ca="1" si="44"/>
        <v>0.23</v>
      </c>
      <c r="Y101" s="126">
        <f t="shared" ca="1" si="44"/>
        <v>-0.25</v>
      </c>
      <c r="Z101" s="126">
        <f t="shared" ca="1" si="44"/>
        <v>-0.14000000000000001</v>
      </c>
      <c r="AA101" s="126">
        <f t="shared" ca="1" si="44"/>
        <v>-0.22</v>
      </c>
      <c r="AB101" s="126">
        <f t="shared" ca="1" si="44"/>
        <v>0.23</v>
      </c>
      <c r="AC101" s="126">
        <f t="shared" ca="1" si="44"/>
        <v>0.02</v>
      </c>
      <c r="AD101" s="126">
        <f t="shared" ca="1" si="44"/>
        <v>0.01</v>
      </c>
      <c r="AE101" s="126">
        <f t="shared" ca="1" si="44"/>
        <v>0.04</v>
      </c>
      <c r="AF101" s="126">
        <f t="shared" ca="1" si="44"/>
        <v>-0.16</v>
      </c>
      <c r="AG101" s="126">
        <f t="shared" ca="1" si="44"/>
        <v>-0.14000000000000001</v>
      </c>
      <c r="AH101" s="126">
        <f t="shared" ca="1" si="44"/>
        <v>-0.05</v>
      </c>
      <c r="AI101" s="126">
        <f t="shared" ca="1" si="44"/>
        <v>-0.21</v>
      </c>
      <c r="AJ101" s="126">
        <f t="shared" ca="1" si="44"/>
        <v>-0.1</v>
      </c>
      <c r="AK101" s="126">
        <f t="shared" ca="1" si="44"/>
        <v>-0.27</v>
      </c>
      <c r="AL101" s="126">
        <f t="shared" ca="1" si="44"/>
        <v>0.25</v>
      </c>
      <c r="AM101" s="126">
        <f t="shared" ca="1" si="44"/>
        <v>0.23</v>
      </c>
      <c r="AN101" s="126">
        <f t="shared" ca="1" si="44"/>
        <v>-0.06</v>
      </c>
      <c r="AO101" s="126">
        <f t="shared" ca="1" si="44"/>
        <v>0.19</v>
      </c>
      <c r="AP101" s="126">
        <f t="shared" ca="1" si="44"/>
        <v>-0.02</v>
      </c>
      <c r="AQ101" s="126">
        <f t="shared" ca="1" si="44"/>
        <v>-0.12</v>
      </c>
      <c r="AR101" s="126">
        <f t="shared" ca="1" si="44"/>
        <v>0.24</v>
      </c>
      <c r="AS101" s="126">
        <f t="shared" ca="1" si="44"/>
        <v>-0.06</v>
      </c>
      <c r="AT101" s="126">
        <f t="shared" ca="1" si="44"/>
        <v>-0.2</v>
      </c>
      <c r="AU101" s="126">
        <f t="shared" ca="1" si="44"/>
        <v>-0.05</v>
      </c>
      <c r="AV101" s="126">
        <f t="shared" ca="1" si="44"/>
        <v>-0.05</v>
      </c>
      <c r="AW101" s="126">
        <f t="shared" ca="1" si="44"/>
        <v>0.17</v>
      </c>
      <c r="AX101" s="126">
        <f t="shared" ca="1" si="44"/>
        <v>0.15</v>
      </c>
      <c r="AY101" s="126">
        <f t="shared" ca="1" si="44"/>
        <v>0.2</v>
      </c>
      <c r="AZ101" s="126">
        <f t="shared" ca="1" si="44"/>
        <v>0.11</v>
      </c>
      <c r="BA101" s="126">
        <f t="shared" ca="1" si="44"/>
        <v>-0.01</v>
      </c>
      <c r="BB101" s="126">
        <f t="shared" ca="1" si="44"/>
        <v>-0.25</v>
      </c>
      <c r="BC101" s="126">
        <f t="shared" ca="1" si="44"/>
        <v>0.04</v>
      </c>
      <c r="BD101" s="126">
        <f t="shared" ca="1" si="44"/>
        <v>-0.22</v>
      </c>
      <c r="BE101" s="126">
        <f t="shared" ca="1" si="44"/>
        <v>-0.05</v>
      </c>
      <c r="BF101" s="126">
        <f t="shared" ca="1" si="44"/>
        <v>0.21</v>
      </c>
      <c r="BG101" s="126">
        <f t="shared" ca="1" si="44"/>
        <v>-0.01</v>
      </c>
      <c r="BH101" s="126">
        <f t="shared" ca="1" si="44"/>
        <v>0.2</v>
      </c>
      <c r="BI101" s="126">
        <f t="shared" ca="1" si="44"/>
        <v>-0.2</v>
      </c>
      <c r="BJ101" s="126">
        <f t="shared" ca="1" si="44"/>
        <v>-0.08</v>
      </c>
      <c r="BK101" s="126">
        <f t="shared" ca="1" si="44"/>
        <v>0.24</v>
      </c>
      <c r="BL101" s="126">
        <f t="shared" ca="1" si="44"/>
        <v>0.28999999999999998</v>
      </c>
      <c r="BM101" s="126">
        <f t="shared" ca="1" si="44"/>
        <v>-0.28000000000000003</v>
      </c>
      <c r="BN101" s="126">
        <f t="shared" ca="1" si="44"/>
        <v>0.28999999999999998</v>
      </c>
      <c r="BO101" s="126">
        <f t="shared" ca="1" si="44"/>
        <v>-0.3</v>
      </c>
      <c r="BP101" s="126">
        <f t="shared" ca="1" si="44"/>
        <v>0.05</v>
      </c>
      <c r="BQ101" s="126">
        <f t="shared" ca="1" si="44"/>
        <v>-0.19</v>
      </c>
      <c r="BR101" s="126">
        <f t="shared" ref="BR101:DT101" ca="1" si="45">BR85+BR98</f>
        <v>-0.1</v>
      </c>
      <c r="BS101" s="126">
        <f t="shared" ca="1" si="45"/>
        <v>0.25</v>
      </c>
      <c r="BT101" s="126">
        <f t="shared" ca="1" si="45"/>
        <v>-0.26</v>
      </c>
      <c r="BU101" s="126">
        <f t="shared" ca="1" si="45"/>
        <v>0.03</v>
      </c>
      <c r="BV101" s="126">
        <f t="shared" ca="1" si="45"/>
        <v>0.25</v>
      </c>
      <c r="BW101" s="126">
        <f t="shared" ca="1" si="45"/>
        <v>0.25</v>
      </c>
      <c r="BX101" s="126">
        <f t="shared" ca="1" si="45"/>
        <v>-0.12</v>
      </c>
      <c r="BY101" s="126">
        <f t="shared" ca="1" si="45"/>
        <v>-0.13</v>
      </c>
      <c r="BZ101" s="126">
        <f t="shared" ca="1" si="45"/>
        <v>-0.3</v>
      </c>
      <c r="CA101" s="126">
        <f t="shared" ca="1" si="45"/>
        <v>0.2</v>
      </c>
      <c r="CB101" s="126">
        <f t="shared" ca="1" si="45"/>
        <v>0.08</v>
      </c>
      <c r="CC101" s="126">
        <f t="shared" ca="1" si="45"/>
        <v>0.09</v>
      </c>
      <c r="CD101" s="126">
        <f t="shared" ca="1" si="45"/>
        <v>0.27</v>
      </c>
      <c r="CE101" s="126">
        <f t="shared" ca="1" si="45"/>
        <v>0.23</v>
      </c>
      <c r="CF101" s="126">
        <f t="shared" ca="1" si="45"/>
        <v>0.17</v>
      </c>
      <c r="CG101" s="126">
        <f t="shared" ca="1" si="45"/>
        <v>0.16</v>
      </c>
      <c r="CH101" s="126">
        <f t="shared" ca="1" si="45"/>
        <v>-0.25</v>
      </c>
      <c r="CI101" s="126">
        <f t="shared" ca="1" si="45"/>
        <v>-0.19</v>
      </c>
      <c r="CJ101" s="126">
        <f t="shared" ca="1" si="45"/>
        <v>0.13</v>
      </c>
      <c r="CK101" s="126">
        <f t="shared" ca="1" si="45"/>
        <v>0.22</v>
      </c>
      <c r="CL101" s="126">
        <f t="shared" ca="1" si="45"/>
        <v>-0.27</v>
      </c>
      <c r="CM101" s="126">
        <f t="shared" ca="1" si="45"/>
        <v>-0.01</v>
      </c>
      <c r="CN101" s="126">
        <f t="shared" ca="1" si="45"/>
        <v>-0.3</v>
      </c>
      <c r="CO101" s="126">
        <f t="shared" ca="1" si="45"/>
        <v>-0.27</v>
      </c>
      <c r="CP101" s="126">
        <f t="shared" ca="1" si="45"/>
        <v>0.02</v>
      </c>
      <c r="CQ101" s="126">
        <f t="shared" ca="1" si="45"/>
        <v>7.0000000000000007E-2</v>
      </c>
      <c r="CR101" s="126">
        <f t="shared" ca="1" si="45"/>
        <v>-0.03</v>
      </c>
      <c r="CS101" s="126">
        <f t="shared" ca="1" si="45"/>
        <v>0.19</v>
      </c>
      <c r="CT101" s="126">
        <f t="shared" ca="1" si="45"/>
        <v>0.13</v>
      </c>
      <c r="CU101" s="126">
        <f t="shared" ca="1" si="45"/>
        <v>-0.04</v>
      </c>
      <c r="CV101" s="126">
        <f t="shared" ca="1" si="45"/>
        <v>-0.05</v>
      </c>
      <c r="CW101" s="126">
        <f t="shared" ca="1" si="45"/>
        <v>-0.05</v>
      </c>
      <c r="CX101" s="126">
        <f t="shared" ca="1" si="45"/>
        <v>0.15</v>
      </c>
      <c r="CY101" s="126">
        <f t="shared" ca="1" si="45"/>
        <v>-0.28000000000000003</v>
      </c>
      <c r="CZ101" s="126">
        <f t="shared" ca="1" si="45"/>
        <v>-7.0000000000000007E-2</v>
      </c>
      <c r="DA101" s="126">
        <f t="shared" ca="1" si="45"/>
        <v>0.25</v>
      </c>
      <c r="DB101" s="126">
        <f t="shared" ca="1" si="45"/>
        <v>-7.0000000000000007E-2</v>
      </c>
      <c r="DC101" s="126">
        <f t="shared" ca="1" si="45"/>
        <v>-0.14000000000000001</v>
      </c>
      <c r="DD101" s="126">
        <f t="shared" ca="1" si="45"/>
        <v>-0.28000000000000003</v>
      </c>
      <c r="DE101" s="126">
        <f t="shared" ca="1" si="45"/>
        <v>0.17</v>
      </c>
      <c r="DF101" s="126">
        <f t="shared" ca="1" si="45"/>
        <v>0.14000000000000001</v>
      </c>
      <c r="DG101" s="126">
        <f t="shared" ca="1" si="45"/>
        <v>0.13</v>
      </c>
      <c r="DH101" s="126">
        <f t="shared" ca="1" si="45"/>
        <v>0.19</v>
      </c>
      <c r="DI101" s="126">
        <f t="shared" ca="1" si="45"/>
        <v>0.03</v>
      </c>
      <c r="DJ101" s="126">
        <f t="shared" ca="1" si="45"/>
        <v>-0.08</v>
      </c>
      <c r="DK101" s="126">
        <f t="shared" ca="1" si="45"/>
        <v>-0.27</v>
      </c>
      <c r="DL101" s="126">
        <f t="shared" ca="1" si="45"/>
        <v>0.19</v>
      </c>
      <c r="DM101" s="126">
        <f t="shared" ca="1" si="45"/>
        <v>-0.28000000000000003</v>
      </c>
      <c r="DN101" s="126">
        <f t="shared" ca="1" si="45"/>
        <v>-0.27</v>
      </c>
      <c r="DO101" s="126">
        <f t="shared" ca="1" si="45"/>
        <v>0.05</v>
      </c>
      <c r="DP101" s="126">
        <f t="shared" ca="1" si="45"/>
        <v>0.18</v>
      </c>
      <c r="DQ101" s="126">
        <f t="shared" ca="1" si="45"/>
        <v>0.21</v>
      </c>
      <c r="DR101" s="126">
        <f t="shared" ca="1" si="45"/>
        <v>0.26</v>
      </c>
      <c r="DS101" s="126">
        <f t="shared" ca="1" si="45"/>
        <v>-0.05</v>
      </c>
      <c r="DT101" s="126">
        <f t="shared" ca="1" si="45"/>
        <v>-0.26</v>
      </c>
      <c r="DW101" s="127"/>
      <c r="DX101" s="127"/>
      <c r="DY101" s="127"/>
      <c r="DZ101" s="127"/>
      <c r="EA101" s="127"/>
      <c r="EB101" s="127"/>
      <c r="EC101" s="119"/>
      <c r="ED101" s="119">
        <v>2</v>
      </c>
      <c r="EE101" s="119">
        <v>2</v>
      </c>
      <c r="EF101" s="119">
        <f t="shared" si="43"/>
        <v>0</v>
      </c>
      <c r="EG101" s="119"/>
      <c r="EH101" s="119"/>
    </row>
    <row r="102" spans="1:138" s="126" customFormat="1" ht="16" customHeight="1">
      <c r="A102" s="133" t="s">
        <v>270</v>
      </c>
      <c r="E102" s="126">
        <f ca="1">E91+E98</f>
        <v>99.14</v>
      </c>
      <c r="F102" s="126">
        <f t="shared" ref="F102:BQ102" ca="1" si="46">F91+F98</f>
        <v>98.86</v>
      </c>
      <c r="G102" s="126">
        <f t="shared" ca="1" si="46"/>
        <v>98.86</v>
      </c>
      <c r="H102" s="126">
        <f t="shared" ca="1" si="46"/>
        <v>98.98</v>
      </c>
      <c r="I102" s="126">
        <f t="shared" ca="1" si="46"/>
        <v>99.05</v>
      </c>
      <c r="J102" s="126">
        <f t="shared" ca="1" si="46"/>
        <v>99.24</v>
      </c>
      <c r="K102" s="126">
        <f t="shared" ca="1" si="46"/>
        <v>98.89</v>
      </c>
      <c r="L102" s="126">
        <f t="shared" ca="1" si="46"/>
        <v>98.79</v>
      </c>
      <c r="M102" s="126">
        <f t="shared" ca="1" si="46"/>
        <v>98.93</v>
      </c>
      <c r="N102" s="126">
        <f t="shared" ca="1" si="46"/>
        <v>99.06</v>
      </c>
      <c r="O102" s="126">
        <f t="shared" ca="1" si="46"/>
        <v>99.23</v>
      </c>
      <c r="P102" s="126">
        <f t="shared" ca="1" si="46"/>
        <v>99.3</v>
      </c>
      <c r="Q102" s="126">
        <f t="shared" ca="1" si="46"/>
        <v>99.27</v>
      </c>
      <c r="R102" s="126">
        <f t="shared" ca="1" si="46"/>
        <v>98.96</v>
      </c>
      <c r="S102" s="126">
        <f t="shared" ca="1" si="46"/>
        <v>98.74</v>
      </c>
      <c r="T102" s="126">
        <f t="shared" ca="1" si="46"/>
        <v>98.79</v>
      </c>
      <c r="U102" s="126">
        <f t="shared" ca="1" si="46"/>
        <v>98.96</v>
      </c>
      <c r="V102" s="126">
        <f t="shared" ca="1" si="46"/>
        <v>99.1</v>
      </c>
      <c r="W102" s="126">
        <f t="shared" ca="1" si="46"/>
        <v>99.25</v>
      </c>
      <c r="X102" s="126">
        <f t="shared" ca="1" si="46"/>
        <v>99.23</v>
      </c>
      <c r="Y102" s="126">
        <f t="shared" ca="1" si="46"/>
        <v>98.75</v>
      </c>
      <c r="Z102" s="126">
        <f t="shared" ca="1" si="46"/>
        <v>98.86</v>
      </c>
      <c r="AA102" s="126">
        <f t="shared" ca="1" si="46"/>
        <v>98.78</v>
      </c>
      <c r="AB102" s="126">
        <f t="shared" ca="1" si="46"/>
        <v>99.23</v>
      </c>
      <c r="AC102" s="126">
        <f t="shared" ca="1" si="46"/>
        <v>99.02</v>
      </c>
      <c r="AD102" s="126">
        <f t="shared" ca="1" si="46"/>
        <v>99.01</v>
      </c>
      <c r="AE102" s="126">
        <f t="shared" ca="1" si="46"/>
        <v>99.04</v>
      </c>
      <c r="AF102" s="126">
        <f t="shared" ca="1" si="46"/>
        <v>98.84</v>
      </c>
      <c r="AG102" s="126">
        <f t="shared" ca="1" si="46"/>
        <v>98.86</v>
      </c>
      <c r="AH102" s="126">
        <f t="shared" ca="1" si="46"/>
        <v>98.95</v>
      </c>
      <c r="AI102" s="126">
        <f t="shared" ca="1" si="46"/>
        <v>98.79</v>
      </c>
      <c r="AJ102" s="126">
        <f t="shared" ca="1" si="46"/>
        <v>98.9</v>
      </c>
      <c r="AK102" s="126">
        <f t="shared" ca="1" si="46"/>
        <v>98.73</v>
      </c>
      <c r="AL102" s="126">
        <f t="shared" ca="1" si="46"/>
        <v>99.25</v>
      </c>
      <c r="AM102" s="126">
        <f t="shared" ca="1" si="46"/>
        <v>99.23</v>
      </c>
      <c r="AN102" s="126">
        <f t="shared" ca="1" si="46"/>
        <v>98.94</v>
      </c>
      <c r="AO102" s="126">
        <f t="shared" ca="1" si="46"/>
        <v>99.19</v>
      </c>
      <c r="AP102" s="126">
        <f t="shared" ca="1" si="46"/>
        <v>98.98</v>
      </c>
      <c r="AQ102" s="126">
        <f t="shared" ca="1" si="46"/>
        <v>98.88</v>
      </c>
      <c r="AR102" s="126">
        <f t="shared" ca="1" si="46"/>
        <v>99.24</v>
      </c>
      <c r="AS102" s="126">
        <f t="shared" ca="1" si="46"/>
        <v>98.94</v>
      </c>
      <c r="AT102" s="126">
        <f t="shared" ca="1" si="46"/>
        <v>98.8</v>
      </c>
      <c r="AU102" s="126">
        <f t="shared" ca="1" si="46"/>
        <v>98.95</v>
      </c>
      <c r="AV102" s="126">
        <f t="shared" ca="1" si="46"/>
        <v>98.95</v>
      </c>
      <c r="AW102" s="126">
        <f t="shared" ca="1" si="46"/>
        <v>99.17</v>
      </c>
      <c r="AX102" s="126">
        <f t="shared" ca="1" si="46"/>
        <v>99.15</v>
      </c>
      <c r="AY102" s="126">
        <f t="shared" ca="1" si="46"/>
        <v>99.2</v>
      </c>
      <c r="AZ102" s="126">
        <f t="shared" ca="1" si="46"/>
        <v>99.11</v>
      </c>
      <c r="BA102" s="126">
        <f t="shared" ca="1" si="46"/>
        <v>98.99</v>
      </c>
      <c r="BB102" s="126">
        <f t="shared" ca="1" si="46"/>
        <v>98.75</v>
      </c>
      <c r="BC102" s="126">
        <f t="shared" ca="1" si="46"/>
        <v>99.04</v>
      </c>
      <c r="BD102" s="126">
        <f t="shared" ca="1" si="46"/>
        <v>98.78</v>
      </c>
      <c r="BE102" s="126">
        <f t="shared" ca="1" si="46"/>
        <v>98.95</v>
      </c>
      <c r="BF102" s="126">
        <f t="shared" ca="1" si="46"/>
        <v>99.21</v>
      </c>
      <c r="BG102" s="126">
        <f t="shared" ca="1" si="46"/>
        <v>98.99</v>
      </c>
      <c r="BH102" s="126">
        <f t="shared" ca="1" si="46"/>
        <v>99.2</v>
      </c>
      <c r="BI102" s="126">
        <f t="shared" ca="1" si="46"/>
        <v>98.8</v>
      </c>
      <c r="BJ102" s="126">
        <f t="shared" ca="1" si="46"/>
        <v>98.92</v>
      </c>
      <c r="BK102" s="126">
        <f t="shared" ca="1" si="46"/>
        <v>99.24</v>
      </c>
      <c r="BL102" s="126">
        <f t="shared" ca="1" si="46"/>
        <v>99.29</v>
      </c>
      <c r="BM102" s="126">
        <f t="shared" ca="1" si="46"/>
        <v>98.72</v>
      </c>
      <c r="BN102" s="126">
        <f t="shared" ca="1" si="46"/>
        <v>99.29</v>
      </c>
      <c r="BO102" s="126">
        <f t="shared" ca="1" si="46"/>
        <v>98.7</v>
      </c>
      <c r="BP102" s="126">
        <f t="shared" ca="1" si="46"/>
        <v>99.05</v>
      </c>
      <c r="BQ102" s="126">
        <f t="shared" ca="1" si="46"/>
        <v>98.81</v>
      </c>
      <c r="BR102" s="126">
        <f t="shared" ref="BR102:DT102" ca="1" si="47">BR91+BR98</f>
        <v>98.9</v>
      </c>
      <c r="BS102" s="126">
        <f t="shared" ca="1" si="47"/>
        <v>99.25</v>
      </c>
      <c r="BT102" s="126">
        <f t="shared" ca="1" si="47"/>
        <v>98.74</v>
      </c>
      <c r="BU102" s="126">
        <f t="shared" ca="1" si="47"/>
        <v>99.03</v>
      </c>
      <c r="BV102" s="126">
        <f t="shared" ca="1" si="47"/>
        <v>99.25</v>
      </c>
      <c r="BW102" s="126">
        <f t="shared" ca="1" si="47"/>
        <v>99.25</v>
      </c>
      <c r="BX102" s="126">
        <f t="shared" ca="1" si="47"/>
        <v>98.88</v>
      </c>
      <c r="BY102" s="126">
        <f t="shared" ca="1" si="47"/>
        <v>98.87</v>
      </c>
      <c r="BZ102" s="126">
        <f t="shared" ca="1" si="47"/>
        <v>98.7</v>
      </c>
      <c r="CA102" s="126">
        <f t="shared" ca="1" si="47"/>
        <v>99.2</v>
      </c>
      <c r="CB102" s="126">
        <f t="shared" ca="1" si="47"/>
        <v>99.08</v>
      </c>
      <c r="CC102" s="126">
        <f t="shared" ca="1" si="47"/>
        <v>99.09</v>
      </c>
      <c r="CD102" s="126">
        <f t="shared" ca="1" si="47"/>
        <v>99.27</v>
      </c>
      <c r="CE102" s="126">
        <f t="shared" ca="1" si="47"/>
        <v>99.23</v>
      </c>
      <c r="CF102" s="126">
        <f t="shared" ca="1" si="47"/>
        <v>99.17</v>
      </c>
      <c r="CG102" s="126">
        <f t="shared" ca="1" si="47"/>
        <v>99.16</v>
      </c>
      <c r="CH102" s="126">
        <f t="shared" ca="1" si="47"/>
        <v>98.75</v>
      </c>
      <c r="CI102" s="126">
        <f t="shared" ca="1" si="47"/>
        <v>98.81</v>
      </c>
      <c r="CJ102" s="126">
        <f t="shared" ca="1" si="47"/>
        <v>99.13</v>
      </c>
      <c r="CK102" s="126">
        <f t="shared" ca="1" si="47"/>
        <v>99.22</v>
      </c>
      <c r="CL102" s="126">
        <f t="shared" ca="1" si="47"/>
        <v>98.73</v>
      </c>
      <c r="CM102" s="126">
        <f t="shared" ca="1" si="47"/>
        <v>98.99</v>
      </c>
      <c r="CN102" s="126">
        <f t="shared" ca="1" si="47"/>
        <v>98.7</v>
      </c>
      <c r="CO102" s="126">
        <f t="shared" ca="1" si="47"/>
        <v>98.73</v>
      </c>
      <c r="CP102" s="126">
        <f t="shared" ca="1" si="47"/>
        <v>99.02</v>
      </c>
      <c r="CQ102" s="126">
        <f t="shared" ca="1" si="47"/>
        <v>99.07</v>
      </c>
      <c r="CR102" s="126">
        <f t="shared" ca="1" si="47"/>
        <v>98.97</v>
      </c>
      <c r="CS102" s="126">
        <f t="shared" ca="1" si="47"/>
        <v>99.19</v>
      </c>
      <c r="CT102" s="126">
        <f t="shared" ca="1" si="47"/>
        <v>99.13</v>
      </c>
      <c r="CU102" s="126">
        <f t="shared" ca="1" si="47"/>
        <v>98.96</v>
      </c>
      <c r="CV102" s="126">
        <f t="shared" ca="1" si="47"/>
        <v>98.95</v>
      </c>
      <c r="CW102" s="126">
        <f t="shared" ca="1" si="47"/>
        <v>98.95</v>
      </c>
      <c r="CX102" s="126">
        <f t="shared" ca="1" si="47"/>
        <v>99.15</v>
      </c>
      <c r="CY102" s="126">
        <f t="shared" ca="1" si="47"/>
        <v>98.72</v>
      </c>
      <c r="CZ102" s="126">
        <f t="shared" ca="1" si="47"/>
        <v>98.93</v>
      </c>
      <c r="DA102" s="126">
        <f t="shared" ca="1" si="47"/>
        <v>99.25</v>
      </c>
      <c r="DB102" s="126">
        <f t="shared" ca="1" si="47"/>
        <v>98.93</v>
      </c>
      <c r="DC102" s="126">
        <f t="shared" ca="1" si="47"/>
        <v>98.86</v>
      </c>
      <c r="DD102" s="126">
        <f t="shared" ca="1" si="47"/>
        <v>98.72</v>
      </c>
      <c r="DE102" s="126">
        <f t="shared" ca="1" si="47"/>
        <v>99.17</v>
      </c>
      <c r="DF102" s="126">
        <f t="shared" ca="1" si="47"/>
        <v>99.14</v>
      </c>
      <c r="DG102" s="126">
        <f t="shared" ca="1" si="47"/>
        <v>99.13</v>
      </c>
      <c r="DH102" s="126">
        <f t="shared" ca="1" si="47"/>
        <v>99.19</v>
      </c>
      <c r="DI102" s="126">
        <f t="shared" ca="1" si="47"/>
        <v>99.03</v>
      </c>
      <c r="DJ102" s="126">
        <f t="shared" ca="1" si="47"/>
        <v>98.92</v>
      </c>
      <c r="DK102" s="126">
        <f t="shared" ca="1" si="47"/>
        <v>98.73</v>
      </c>
      <c r="DL102" s="126">
        <f t="shared" ca="1" si="47"/>
        <v>99.19</v>
      </c>
      <c r="DM102" s="126">
        <f t="shared" ca="1" si="47"/>
        <v>98.72</v>
      </c>
      <c r="DN102" s="126">
        <f t="shared" ca="1" si="47"/>
        <v>98.73</v>
      </c>
      <c r="DO102" s="126">
        <f t="shared" ca="1" si="47"/>
        <v>99.05</v>
      </c>
      <c r="DP102" s="126">
        <f t="shared" ca="1" si="47"/>
        <v>99.18</v>
      </c>
      <c r="DQ102" s="126">
        <f t="shared" ca="1" si="47"/>
        <v>99.21</v>
      </c>
      <c r="DR102" s="126">
        <f t="shared" ca="1" si="47"/>
        <v>99.26</v>
      </c>
      <c r="DS102" s="126">
        <f t="shared" ca="1" si="47"/>
        <v>98.95</v>
      </c>
      <c r="DT102" s="126">
        <f t="shared" ca="1" si="47"/>
        <v>98.74</v>
      </c>
      <c r="DW102" s="127"/>
      <c r="DX102" s="127"/>
      <c r="DY102" s="127"/>
      <c r="DZ102" s="127"/>
      <c r="EA102" s="127"/>
      <c r="EB102" s="127"/>
      <c r="EC102" s="119"/>
      <c r="ED102" s="119">
        <v>3</v>
      </c>
      <c r="EE102" s="119">
        <v>2</v>
      </c>
      <c r="EF102" s="119">
        <f t="shared" si="43"/>
        <v>0</v>
      </c>
      <c r="EG102" s="119"/>
      <c r="EH102" s="119"/>
    </row>
    <row r="103" spans="1:138" s="126" customFormat="1" ht="16" customHeight="1">
      <c r="A103" s="133" t="s">
        <v>271</v>
      </c>
      <c r="E103" s="126">
        <f ca="1">E97+E99</f>
        <v>-7.0000000000000007E-2</v>
      </c>
      <c r="F103" s="126">
        <f t="shared" ref="F103:BQ103" ca="1" si="48">F97+F99</f>
        <v>-0.28000000000000003</v>
      </c>
      <c r="G103" s="126">
        <f t="shared" ca="1" si="48"/>
        <v>-0.23</v>
      </c>
      <c r="H103" s="126">
        <f t="shared" ca="1" si="48"/>
        <v>0.11</v>
      </c>
      <c r="I103" s="126">
        <f t="shared" ca="1" si="48"/>
        <v>-7.0000000000000007E-2</v>
      </c>
      <c r="J103" s="126">
        <f t="shared" ca="1" si="48"/>
        <v>0.06</v>
      </c>
      <c r="K103" s="126">
        <f t="shared" ca="1" si="48"/>
        <v>0.17</v>
      </c>
      <c r="L103" s="126">
        <f t="shared" ca="1" si="48"/>
        <v>0.28000000000000003</v>
      </c>
      <c r="M103" s="126">
        <f t="shared" ca="1" si="48"/>
        <v>-0.14000000000000001</v>
      </c>
      <c r="N103" s="126">
        <f t="shared" ca="1" si="48"/>
        <v>0.26</v>
      </c>
      <c r="O103" s="126">
        <f t="shared" ca="1" si="48"/>
        <v>0.08</v>
      </c>
      <c r="P103" s="126">
        <f t="shared" ca="1" si="48"/>
        <v>-0.17</v>
      </c>
      <c r="Q103" s="126">
        <f t="shared" ca="1" si="48"/>
        <v>-0.27</v>
      </c>
      <c r="R103" s="126">
        <f t="shared" ca="1" si="48"/>
        <v>-0.28000000000000003</v>
      </c>
      <c r="S103" s="126">
        <f t="shared" ca="1" si="48"/>
        <v>0.27</v>
      </c>
      <c r="T103" s="126">
        <f t="shared" ca="1" si="48"/>
        <v>0.28000000000000003</v>
      </c>
      <c r="U103" s="126">
        <f t="shared" ca="1" si="48"/>
        <v>-0.13</v>
      </c>
      <c r="V103" s="126">
        <f t="shared" ca="1" si="48"/>
        <v>-0.11</v>
      </c>
      <c r="W103" s="126">
        <f t="shared" ca="1" si="48"/>
        <v>-0.17</v>
      </c>
      <c r="X103" s="126">
        <f t="shared" ca="1" si="48"/>
        <v>0</v>
      </c>
      <c r="Y103" s="126">
        <f t="shared" ca="1" si="48"/>
        <v>0.18</v>
      </c>
      <c r="Z103" s="126">
        <f t="shared" ca="1" si="48"/>
        <v>0.09</v>
      </c>
      <c r="AA103" s="126">
        <f t="shared" ca="1" si="48"/>
        <v>0.15</v>
      </c>
      <c r="AB103" s="126">
        <f t="shared" ca="1" si="48"/>
        <v>-0.28000000000000003</v>
      </c>
      <c r="AC103" s="126">
        <f t="shared" ca="1" si="48"/>
        <v>0.03</v>
      </c>
      <c r="AD103" s="126">
        <f t="shared" ca="1" si="48"/>
        <v>-0.24</v>
      </c>
      <c r="AE103" s="126">
        <f t="shared" ca="1" si="48"/>
        <v>-0.16</v>
      </c>
      <c r="AF103" s="126">
        <f t="shared" ca="1" si="48"/>
        <v>7.0000000000000007E-2</v>
      </c>
      <c r="AG103" s="126">
        <f t="shared" ca="1" si="48"/>
        <v>-0.12</v>
      </c>
      <c r="AH103" s="126">
        <f t="shared" ca="1" si="48"/>
        <v>0.19</v>
      </c>
      <c r="AI103" s="126">
        <f t="shared" ca="1" si="48"/>
        <v>-0.26</v>
      </c>
      <c r="AJ103" s="126">
        <f t="shared" ca="1" si="48"/>
        <v>-0.02</v>
      </c>
      <c r="AK103" s="126">
        <f t="shared" ca="1" si="48"/>
        <v>-0.21</v>
      </c>
      <c r="AL103" s="126">
        <f t="shared" ca="1" si="48"/>
        <v>0.27</v>
      </c>
      <c r="AM103" s="126">
        <f t="shared" ca="1" si="48"/>
        <v>-0.26</v>
      </c>
      <c r="AN103" s="126">
        <f t="shared" ca="1" si="48"/>
        <v>0.2</v>
      </c>
      <c r="AO103" s="126">
        <f t="shared" ca="1" si="48"/>
        <v>0.23</v>
      </c>
      <c r="AP103" s="126">
        <f t="shared" ca="1" si="48"/>
        <v>0.3</v>
      </c>
      <c r="AQ103" s="126">
        <f t="shared" ca="1" si="48"/>
        <v>-0.04</v>
      </c>
      <c r="AR103" s="126">
        <f t="shared" ca="1" si="48"/>
        <v>0.1</v>
      </c>
      <c r="AS103" s="126">
        <f t="shared" ca="1" si="48"/>
        <v>-0.19</v>
      </c>
      <c r="AT103" s="126">
        <f t="shared" ca="1" si="48"/>
        <v>0.05</v>
      </c>
      <c r="AU103" s="126">
        <f t="shared" ca="1" si="48"/>
        <v>0.11</v>
      </c>
      <c r="AV103" s="126">
        <f t="shared" ca="1" si="48"/>
        <v>0.17</v>
      </c>
      <c r="AW103" s="126">
        <f t="shared" ca="1" si="48"/>
        <v>0.28999999999999998</v>
      </c>
      <c r="AX103" s="126">
        <f t="shared" ca="1" si="48"/>
        <v>-0.13</v>
      </c>
      <c r="AY103" s="126">
        <f t="shared" ca="1" si="48"/>
        <v>7.0000000000000007E-2</v>
      </c>
      <c r="AZ103" s="126">
        <f t="shared" ca="1" si="48"/>
        <v>-0.28000000000000003</v>
      </c>
      <c r="BA103" s="126">
        <f t="shared" ca="1" si="48"/>
        <v>0.3</v>
      </c>
      <c r="BB103" s="126">
        <f t="shared" ca="1" si="48"/>
        <v>0.3</v>
      </c>
      <c r="BC103" s="126">
        <f t="shared" ca="1" si="48"/>
        <v>0.27</v>
      </c>
      <c r="BD103" s="126">
        <f t="shared" ca="1" si="48"/>
        <v>0</v>
      </c>
      <c r="BE103" s="126">
        <f t="shared" ca="1" si="48"/>
        <v>-0.15</v>
      </c>
      <c r="BF103" s="126">
        <f t="shared" ca="1" si="48"/>
        <v>0.08</v>
      </c>
      <c r="BG103" s="126">
        <f t="shared" ca="1" si="48"/>
        <v>-0.06</v>
      </c>
      <c r="BH103" s="126">
        <f t="shared" ca="1" si="48"/>
        <v>-0.21</v>
      </c>
      <c r="BI103" s="126">
        <f t="shared" ca="1" si="48"/>
        <v>-0.14000000000000001</v>
      </c>
      <c r="BJ103" s="126">
        <f t="shared" ca="1" si="48"/>
        <v>0.17</v>
      </c>
      <c r="BK103" s="126">
        <f t="shared" ca="1" si="48"/>
        <v>0.21</v>
      </c>
      <c r="BL103" s="126">
        <f t="shared" ca="1" si="48"/>
        <v>0.1</v>
      </c>
      <c r="BM103" s="126">
        <f t="shared" ca="1" si="48"/>
        <v>-0.2</v>
      </c>
      <c r="BN103" s="126">
        <f t="shared" ca="1" si="48"/>
        <v>0.27</v>
      </c>
      <c r="BO103" s="126">
        <f t="shared" ca="1" si="48"/>
        <v>0.06</v>
      </c>
      <c r="BP103" s="126">
        <f t="shared" ca="1" si="48"/>
        <v>-0.23</v>
      </c>
      <c r="BQ103" s="126">
        <f t="shared" ca="1" si="48"/>
        <v>0.26</v>
      </c>
      <c r="BR103" s="126">
        <f t="shared" ref="BR103:DT103" ca="1" si="49">BR97+BR99</f>
        <v>-7.0000000000000007E-2</v>
      </c>
      <c r="BS103" s="126">
        <f t="shared" ca="1" si="49"/>
        <v>0.2</v>
      </c>
      <c r="BT103" s="126">
        <f t="shared" ca="1" si="49"/>
        <v>-0.19</v>
      </c>
      <c r="BU103" s="126">
        <f t="shared" ca="1" si="49"/>
        <v>7.0000000000000007E-2</v>
      </c>
      <c r="BV103" s="126">
        <f t="shared" ca="1" si="49"/>
        <v>0.16</v>
      </c>
      <c r="BW103" s="126">
        <f t="shared" ca="1" si="49"/>
        <v>-0.24</v>
      </c>
      <c r="BX103" s="126">
        <f t="shared" ca="1" si="49"/>
        <v>-0.27</v>
      </c>
      <c r="BY103" s="126">
        <f t="shared" ca="1" si="49"/>
        <v>-0.17</v>
      </c>
      <c r="BZ103" s="126">
        <f t="shared" ca="1" si="49"/>
        <v>-0.03</v>
      </c>
      <c r="CA103" s="126">
        <f t="shared" ca="1" si="49"/>
        <v>7.0000000000000007E-2</v>
      </c>
      <c r="CB103" s="126">
        <f t="shared" ca="1" si="49"/>
        <v>-0.24</v>
      </c>
      <c r="CC103" s="126">
        <f t="shared" ca="1" si="49"/>
        <v>0.02</v>
      </c>
      <c r="CD103" s="126">
        <f t="shared" ca="1" si="49"/>
        <v>-0.01</v>
      </c>
      <c r="CE103" s="126">
        <f t="shared" ca="1" si="49"/>
        <v>7.0000000000000007E-2</v>
      </c>
      <c r="CF103" s="126">
        <f t="shared" ca="1" si="49"/>
        <v>0.27</v>
      </c>
      <c r="CG103" s="126">
        <f t="shared" ca="1" si="49"/>
        <v>-0.15</v>
      </c>
      <c r="CH103" s="126">
        <f t="shared" ca="1" si="49"/>
        <v>0.03</v>
      </c>
      <c r="CI103" s="126">
        <f t="shared" ca="1" si="49"/>
        <v>7.0000000000000007E-2</v>
      </c>
      <c r="CJ103" s="126">
        <f t="shared" ca="1" si="49"/>
        <v>-0.05</v>
      </c>
      <c r="CK103" s="126">
        <f t="shared" ca="1" si="49"/>
        <v>-0.18</v>
      </c>
      <c r="CL103" s="126">
        <f t="shared" ca="1" si="49"/>
        <v>-0.09</v>
      </c>
      <c r="CM103" s="126">
        <f t="shared" ca="1" si="49"/>
        <v>0.19</v>
      </c>
      <c r="CN103" s="126">
        <f t="shared" ca="1" si="49"/>
        <v>-0.03</v>
      </c>
      <c r="CO103" s="126">
        <f t="shared" ca="1" si="49"/>
        <v>-0.26</v>
      </c>
      <c r="CP103" s="126">
        <f t="shared" ca="1" si="49"/>
        <v>0.28000000000000003</v>
      </c>
      <c r="CQ103" s="126">
        <f t="shared" ca="1" si="49"/>
        <v>0.21</v>
      </c>
      <c r="CR103" s="126">
        <f t="shared" ca="1" si="49"/>
        <v>-0.25</v>
      </c>
      <c r="CS103" s="126">
        <f t="shared" ca="1" si="49"/>
        <v>0.14000000000000001</v>
      </c>
      <c r="CT103" s="126">
        <f t="shared" ca="1" si="49"/>
        <v>-0.12</v>
      </c>
      <c r="CU103" s="126">
        <f t="shared" ca="1" si="49"/>
        <v>-0.14000000000000001</v>
      </c>
      <c r="CV103" s="126">
        <f t="shared" ca="1" si="49"/>
        <v>0.1</v>
      </c>
      <c r="CW103" s="126">
        <f t="shared" ca="1" si="49"/>
        <v>0.15</v>
      </c>
      <c r="CX103" s="126">
        <f t="shared" ca="1" si="49"/>
        <v>-0.04</v>
      </c>
      <c r="CY103" s="126">
        <f t="shared" ca="1" si="49"/>
        <v>0.04</v>
      </c>
      <c r="CZ103" s="126">
        <f t="shared" ca="1" si="49"/>
        <v>-0.1</v>
      </c>
      <c r="DA103" s="126">
        <f t="shared" ca="1" si="49"/>
        <v>-0.06</v>
      </c>
      <c r="DB103" s="126">
        <f t="shared" ca="1" si="49"/>
        <v>0.24</v>
      </c>
      <c r="DC103" s="126">
        <f t="shared" ca="1" si="49"/>
        <v>0.25</v>
      </c>
      <c r="DD103" s="126">
        <f t="shared" ca="1" si="49"/>
        <v>-0.18</v>
      </c>
      <c r="DE103" s="126">
        <f t="shared" ca="1" si="49"/>
        <v>0.23</v>
      </c>
      <c r="DF103" s="126">
        <f t="shared" ca="1" si="49"/>
        <v>0.09</v>
      </c>
      <c r="DG103" s="126">
        <f t="shared" ca="1" si="49"/>
        <v>-0.05</v>
      </c>
      <c r="DH103" s="126">
        <f t="shared" ca="1" si="49"/>
        <v>-0.14000000000000001</v>
      </c>
      <c r="DI103" s="126">
        <f t="shared" ca="1" si="49"/>
        <v>-0.01</v>
      </c>
      <c r="DJ103" s="126">
        <f t="shared" ca="1" si="49"/>
        <v>-0.14000000000000001</v>
      </c>
      <c r="DK103" s="126">
        <f t="shared" ca="1" si="49"/>
        <v>0.28999999999999998</v>
      </c>
      <c r="DL103" s="126">
        <f t="shared" ca="1" si="49"/>
        <v>7.0000000000000007E-2</v>
      </c>
      <c r="DM103" s="126">
        <f t="shared" ca="1" si="49"/>
        <v>0.06</v>
      </c>
      <c r="DN103" s="126">
        <f t="shared" ca="1" si="49"/>
        <v>-0.15</v>
      </c>
      <c r="DO103" s="126">
        <f t="shared" ca="1" si="49"/>
        <v>-0.1</v>
      </c>
      <c r="DP103" s="126">
        <f t="shared" ca="1" si="49"/>
        <v>0.19</v>
      </c>
      <c r="DQ103" s="126">
        <f t="shared" ca="1" si="49"/>
        <v>0.16</v>
      </c>
      <c r="DR103" s="126">
        <f t="shared" ca="1" si="49"/>
        <v>-0.18</v>
      </c>
      <c r="DS103" s="126">
        <f t="shared" ca="1" si="49"/>
        <v>0.22</v>
      </c>
      <c r="DT103" s="126">
        <f t="shared" ca="1" si="49"/>
        <v>-0.28000000000000003</v>
      </c>
      <c r="DW103" s="127"/>
      <c r="DX103" s="127"/>
      <c r="DY103" s="127"/>
      <c r="DZ103" s="127"/>
      <c r="EA103" s="127"/>
      <c r="EB103" s="127"/>
      <c r="EC103" s="119"/>
      <c r="ED103" s="130">
        <v>4</v>
      </c>
      <c r="EE103" s="130">
        <v>2</v>
      </c>
      <c r="EF103" s="130">
        <f t="shared" si="43"/>
        <v>0</v>
      </c>
      <c r="EG103" s="119"/>
      <c r="EH103" s="119"/>
    </row>
    <row r="104" spans="1:138" ht="2" customHeight="1">
      <c r="DW104" s="127"/>
      <c r="DX104" s="127"/>
      <c r="DY104" s="127"/>
      <c r="DZ104" s="127"/>
      <c r="EA104" s="127"/>
      <c r="EB104" s="127"/>
      <c r="ED104" s="119">
        <v>5</v>
      </c>
      <c r="EE104" s="119">
        <v>2</v>
      </c>
      <c r="EF104" s="119">
        <f t="shared" si="43"/>
        <v>0</v>
      </c>
    </row>
    <row r="105" spans="1:138" ht="2" customHeight="1">
      <c r="DW105" s="127"/>
      <c r="DX105" s="127"/>
      <c r="DY105" s="127"/>
      <c r="DZ105" s="127"/>
      <c r="EA105" s="127"/>
      <c r="EB105" s="127"/>
      <c r="ED105" s="119">
        <v>6</v>
      </c>
      <c r="EE105" s="119">
        <v>2</v>
      </c>
      <c r="EF105" s="119">
        <f t="shared" si="43"/>
        <v>0</v>
      </c>
    </row>
    <row r="106" spans="1:138" ht="2" customHeight="1">
      <c r="DW106" s="132"/>
      <c r="DX106" s="132"/>
      <c r="DY106" s="132"/>
      <c r="DZ106" s="132"/>
      <c r="EA106" s="132"/>
      <c r="EB106" s="132"/>
      <c r="EC106" s="130"/>
      <c r="ED106" s="119">
        <v>7</v>
      </c>
      <c r="EE106" s="119">
        <v>2</v>
      </c>
      <c r="EF106" s="119">
        <f t="shared" si="43"/>
        <v>0</v>
      </c>
      <c r="EG106" s="130"/>
      <c r="EH106" s="130"/>
    </row>
    <row r="107" spans="1:138" ht="2" customHeight="1">
      <c r="DW107" s="140">
        <v>11</v>
      </c>
      <c r="DX107" s="127">
        <f>COUNTIFS($E91:$DT91,11,$E97:$DT97,0)</f>
        <v>0</v>
      </c>
      <c r="DY107" s="127">
        <f>COUNTIFS($E91:$DT91,11,$E97:$DT97,1)</f>
        <v>0</v>
      </c>
      <c r="DZ107" s="127">
        <f>COUNTIFS($E91:$DT91,11,$E97:$DT97,2)</f>
        <v>0</v>
      </c>
      <c r="EA107" s="127">
        <f>COUNTIFS($E91:$DT91,11,$E97:$DT97,3)</f>
        <v>0</v>
      </c>
      <c r="EB107" s="127">
        <f>COUNTIFS($E91:$DT91,11,$E97:$DT97,4)</f>
        <v>0</v>
      </c>
      <c r="EC107" s="127"/>
      <c r="ED107" s="127">
        <v>11</v>
      </c>
      <c r="EE107" s="127">
        <v>0</v>
      </c>
      <c r="EF107" s="127">
        <f t="shared" ref="EF107" si="50">DX107</f>
        <v>0</v>
      </c>
      <c r="EG107" s="127"/>
      <c r="EH107" s="127"/>
    </row>
    <row r="108" spans="1:138" ht="2" customHeight="1">
      <c r="DW108" s="140">
        <v>11</v>
      </c>
      <c r="DX108" s="127">
        <f>COUNTIFS($E92:$DT92,11,$E98:$DT98,0)</f>
        <v>0</v>
      </c>
      <c r="DY108" s="127">
        <f>COUNTIFS($E92:$DT92,11,$E98:$DT98,1)</f>
        <v>0</v>
      </c>
      <c r="DZ108" s="127">
        <f>COUNTIFS($E92:$DT92,11,$E98:$DT98,2)</f>
        <v>0</v>
      </c>
      <c r="EA108" s="127">
        <f>COUNTIFS($E92:$DT92,11,$E98:$DT98,3)</f>
        <v>0</v>
      </c>
      <c r="EB108" s="127">
        <f>COUNTIFS($E92:$DT92,11,$E98:$DT98,4)</f>
        <v>0</v>
      </c>
      <c r="EC108" s="127"/>
      <c r="ED108" s="127">
        <v>11</v>
      </c>
      <c r="EE108" s="127">
        <v>0</v>
      </c>
      <c r="EF108" s="127">
        <f t="shared" ref="EF108" si="51">DX108</f>
        <v>0</v>
      </c>
      <c r="EG108" s="127"/>
      <c r="EH108" s="127"/>
    </row>
    <row r="109" spans="1:138" ht="2" customHeight="1">
      <c r="DW109" s="126"/>
      <c r="DX109" s="126"/>
      <c r="DY109" s="126"/>
      <c r="DZ109" s="126"/>
      <c r="EA109" s="126"/>
      <c r="EB109" s="126"/>
      <c r="EC109" s="126"/>
      <c r="ED109" s="126">
        <v>11</v>
      </c>
      <c r="EE109" s="126">
        <v>2</v>
      </c>
      <c r="EF109" s="126">
        <f>DZ78</f>
        <v>0</v>
      </c>
      <c r="EG109" s="126"/>
      <c r="EH109" s="126"/>
    </row>
    <row r="110" spans="1:138" ht="2" customHeight="1">
      <c r="DW110" s="126"/>
      <c r="DX110" s="126"/>
      <c r="DY110" s="126"/>
      <c r="DZ110" s="126"/>
      <c r="EA110" s="126"/>
      <c r="EB110" s="126"/>
      <c r="EC110" s="126"/>
      <c r="ED110" s="126">
        <v>12</v>
      </c>
      <c r="EE110" s="126">
        <v>2</v>
      </c>
      <c r="EF110" s="126">
        <f>DZ79</f>
        <v>0</v>
      </c>
      <c r="EG110" s="126"/>
      <c r="EH110" s="126"/>
    </row>
    <row r="111" spans="1:138" ht="2" customHeight="1">
      <c r="DW111" s="126"/>
      <c r="DX111" s="126"/>
      <c r="DY111" s="126"/>
      <c r="DZ111" s="126"/>
      <c r="EA111" s="126"/>
      <c r="EB111" s="126"/>
      <c r="EC111" s="126"/>
      <c r="ED111" s="126">
        <v>13</v>
      </c>
      <c r="EE111" s="126">
        <v>2</v>
      </c>
      <c r="EF111" s="126">
        <f>DZ80</f>
        <v>0</v>
      </c>
      <c r="EG111" s="126"/>
      <c r="EH111" s="126"/>
    </row>
    <row r="112" spans="1:138" ht="2" customHeight="1">
      <c r="DW112" s="126"/>
      <c r="DX112" s="126"/>
      <c r="DY112" s="126"/>
      <c r="DZ112" s="126"/>
      <c r="EA112" s="126"/>
      <c r="EB112" s="126"/>
      <c r="EC112" s="126"/>
      <c r="ED112" s="126">
        <v>14</v>
      </c>
      <c r="EE112" s="126">
        <v>2</v>
      </c>
      <c r="EF112" s="126">
        <f>DZ81</f>
        <v>0</v>
      </c>
      <c r="EG112" s="126"/>
      <c r="EH112" s="126"/>
    </row>
    <row r="113" spans="134:136" ht="2" customHeight="1">
      <c r="ED113" s="119">
        <v>15</v>
      </c>
      <c r="EE113" s="119">
        <v>2</v>
      </c>
      <c r="EF113" s="119">
        <f>DZ82</f>
        <v>0</v>
      </c>
    </row>
    <row r="114" spans="134:136" ht="2" customHeight="1">
      <c r="ED114" s="119">
        <v>0</v>
      </c>
      <c r="EE114" s="119">
        <v>3</v>
      </c>
      <c r="EF114" s="119">
        <f t="shared" ref="EF114:EF129" si="52">EA67</f>
        <v>0</v>
      </c>
    </row>
    <row r="115" spans="134:136" ht="2" customHeight="1">
      <c r="ED115" s="119">
        <v>1</v>
      </c>
      <c r="EE115" s="119">
        <v>3</v>
      </c>
      <c r="EF115" s="119">
        <f t="shared" si="52"/>
        <v>0</v>
      </c>
    </row>
    <row r="116" spans="134:136" ht="2" customHeight="1">
      <c r="ED116" s="119">
        <v>2</v>
      </c>
      <c r="EE116" s="119">
        <v>3</v>
      </c>
      <c r="EF116" s="119">
        <f t="shared" si="52"/>
        <v>0</v>
      </c>
    </row>
    <row r="117" spans="134:136" ht="2" customHeight="1">
      <c r="ED117" s="119">
        <v>3</v>
      </c>
      <c r="EE117" s="119">
        <v>3</v>
      </c>
      <c r="EF117" s="119">
        <f t="shared" si="52"/>
        <v>0</v>
      </c>
    </row>
    <row r="118" spans="134:136" ht="2" customHeight="1">
      <c r="ED118" s="119">
        <v>4</v>
      </c>
      <c r="EE118" s="119">
        <v>3</v>
      </c>
      <c r="EF118" s="119">
        <f t="shared" si="52"/>
        <v>0</v>
      </c>
    </row>
    <row r="119" spans="134:136" ht="2" customHeight="1">
      <c r="ED119" s="119">
        <v>5</v>
      </c>
      <c r="EE119" s="119">
        <v>3</v>
      </c>
      <c r="EF119" s="119">
        <f t="shared" si="52"/>
        <v>0</v>
      </c>
    </row>
    <row r="120" spans="134:136" ht="2" customHeight="1">
      <c r="ED120" s="119">
        <v>6</v>
      </c>
      <c r="EE120" s="119">
        <v>3</v>
      </c>
      <c r="EF120" s="119">
        <f t="shared" si="52"/>
        <v>0</v>
      </c>
    </row>
    <row r="121" spans="134:136" ht="2" customHeight="1">
      <c r="ED121" s="119">
        <v>7</v>
      </c>
      <c r="EE121" s="119">
        <v>3</v>
      </c>
      <c r="EF121" s="119">
        <f t="shared" si="52"/>
        <v>0</v>
      </c>
    </row>
    <row r="122" spans="134:136" ht="2" customHeight="1">
      <c r="ED122" s="119">
        <v>8</v>
      </c>
      <c r="EE122" s="119">
        <v>3</v>
      </c>
      <c r="EF122" s="119">
        <f t="shared" si="52"/>
        <v>0</v>
      </c>
    </row>
    <row r="123" spans="134:136" ht="2" customHeight="1">
      <c r="ED123" s="119">
        <v>9</v>
      </c>
      <c r="EE123" s="119">
        <v>3</v>
      </c>
      <c r="EF123" s="119">
        <f t="shared" si="52"/>
        <v>0</v>
      </c>
    </row>
    <row r="124" spans="134:136" ht="2" customHeight="1">
      <c r="ED124" s="119">
        <v>10</v>
      </c>
      <c r="EE124" s="119">
        <v>3</v>
      </c>
      <c r="EF124" s="119">
        <f t="shared" si="52"/>
        <v>0</v>
      </c>
    </row>
    <row r="125" spans="134:136" ht="2" customHeight="1">
      <c r="ED125" s="119">
        <v>11</v>
      </c>
      <c r="EE125" s="119">
        <v>3</v>
      </c>
      <c r="EF125" s="119">
        <f t="shared" si="52"/>
        <v>0</v>
      </c>
    </row>
    <row r="126" spans="134:136" ht="2" customHeight="1">
      <c r="ED126" s="119">
        <v>12</v>
      </c>
      <c r="EE126" s="119">
        <v>3</v>
      </c>
      <c r="EF126" s="119">
        <f t="shared" si="52"/>
        <v>0</v>
      </c>
    </row>
    <row r="127" spans="134:136" ht="2" customHeight="1">
      <c r="ED127" s="119">
        <v>13</v>
      </c>
      <c r="EE127" s="119">
        <v>3</v>
      </c>
      <c r="EF127" s="119">
        <f t="shared" si="52"/>
        <v>0</v>
      </c>
    </row>
    <row r="128" spans="134:136" ht="2" customHeight="1">
      <c r="ED128" s="119">
        <v>14</v>
      </c>
      <c r="EE128" s="119">
        <v>3</v>
      </c>
      <c r="EF128" s="119">
        <f t="shared" si="52"/>
        <v>0</v>
      </c>
    </row>
    <row r="129" spans="134:136" ht="2" customHeight="1">
      <c r="ED129" s="119">
        <v>15</v>
      </c>
      <c r="EE129" s="119">
        <v>3</v>
      </c>
      <c r="EF129" s="119">
        <f t="shared" si="52"/>
        <v>0</v>
      </c>
    </row>
    <row r="130" spans="134:136" ht="2" customHeight="1">
      <c r="ED130" s="119">
        <v>0</v>
      </c>
      <c r="EE130" s="119">
        <v>4</v>
      </c>
      <c r="EF130" s="119">
        <f t="shared" ref="EF130:EF145" si="53">EB67</f>
        <v>0</v>
      </c>
    </row>
    <row r="131" spans="134:136" ht="2" customHeight="1">
      <c r="ED131" s="119">
        <v>1</v>
      </c>
      <c r="EE131" s="119">
        <v>4</v>
      </c>
      <c r="EF131" s="119">
        <f t="shared" si="53"/>
        <v>0</v>
      </c>
    </row>
    <row r="132" spans="134:136" ht="2" customHeight="1">
      <c r="ED132" s="119">
        <v>2</v>
      </c>
      <c r="EE132" s="119">
        <v>4</v>
      </c>
      <c r="EF132" s="119">
        <f t="shared" si="53"/>
        <v>0</v>
      </c>
    </row>
    <row r="133" spans="134:136" ht="2" customHeight="1">
      <c r="ED133" s="119">
        <v>3</v>
      </c>
      <c r="EE133" s="119">
        <v>4</v>
      </c>
      <c r="EF133" s="119">
        <f t="shared" si="53"/>
        <v>0</v>
      </c>
    </row>
    <row r="134" spans="134:136" ht="2" customHeight="1">
      <c r="ED134" s="119">
        <v>4</v>
      </c>
      <c r="EE134" s="119">
        <v>4</v>
      </c>
      <c r="EF134" s="119">
        <f t="shared" si="53"/>
        <v>0</v>
      </c>
    </row>
    <row r="135" spans="134:136" ht="2" customHeight="1">
      <c r="ED135" s="119">
        <v>5</v>
      </c>
      <c r="EE135" s="119">
        <v>4</v>
      </c>
      <c r="EF135" s="119">
        <f t="shared" si="53"/>
        <v>0</v>
      </c>
    </row>
    <row r="136" spans="134:136" ht="2" customHeight="1">
      <c r="ED136" s="119">
        <v>6</v>
      </c>
      <c r="EE136" s="119">
        <v>4</v>
      </c>
      <c r="EF136" s="119">
        <f t="shared" si="53"/>
        <v>0</v>
      </c>
    </row>
    <row r="137" spans="134:136" ht="2" customHeight="1">
      <c r="ED137" s="119">
        <v>7</v>
      </c>
      <c r="EE137" s="119">
        <v>4</v>
      </c>
      <c r="EF137" s="119">
        <f t="shared" si="53"/>
        <v>0</v>
      </c>
    </row>
    <row r="138" spans="134:136" ht="2" customHeight="1">
      <c r="ED138" s="119">
        <v>8</v>
      </c>
      <c r="EE138" s="119">
        <v>4</v>
      </c>
      <c r="EF138" s="119">
        <f t="shared" si="53"/>
        <v>0</v>
      </c>
    </row>
    <row r="139" spans="134:136" ht="2" customHeight="1">
      <c r="ED139" s="119">
        <v>9</v>
      </c>
      <c r="EE139" s="119">
        <v>4</v>
      </c>
      <c r="EF139" s="119">
        <f t="shared" si="53"/>
        <v>0</v>
      </c>
    </row>
    <row r="140" spans="134:136" ht="2" customHeight="1">
      <c r="ED140" s="119">
        <v>10</v>
      </c>
      <c r="EE140" s="119">
        <v>4</v>
      </c>
      <c r="EF140" s="119">
        <f t="shared" si="53"/>
        <v>0</v>
      </c>
    </row>
    <row r="141" spans="134:136" ht="2" customHeight="1">
      <c r="ED141" s="119">
        <v>11</v>
      </c>
      <c r="EE141" s="119">
        <v>4</v>
      </c>
      <c r="EF141" s="119">
        <f t="shared" si="53"/>
        <v>0</v>
      </c>
    </row>
    <row r="142" spans="134:136" ht="2" customHeight="1">
      <c r="ED142" s="119">
        <v>12</v>
      </c>
      <c r="EE142" s="119">
        <v>4</v>
      </c>
      <c r="EF142" s="119">
        <f t="shared" si="53"/>
        <v>0</v>
      </c>
    </row>
    <row r="143" spans="134:136" ht="2" customHeight="1">
      <c r="ED143" s="119">
        <v>13</v>
      </c>
      <c r="EE143" s="119">
        <v>4</v>
      </c>
      <c r="EF143" s="119">
        <f t="shared" si="53"/>
        <v>0</v>
      </c>
    </row>
    <row r="144" spans="134:136" ht="2" customHeight="1">
      <c r="ED144" s="119">
        <v>14</v>
      </c>
      <c r="EE144" s="119">
        <v>4</v>
      </c>
      <c r="EF144" s="119">
        <f t="shared" si="53"/>
        <v>0</v>
      </c>
    </row>
    <row r="145" spans="133:136" ht="16" customHeight="1">
      <c r="ED145" s="119">
        <v>15</v>
      </c>
      <c r="EE145" s="119">
        <v>4</v>
      </c>
      <c r="EF145" s="119">
        <f t="shared" si="53"/>
        <v>0</v>
      </c>
    </row>
    <row r="146" spans="133:136" ht="16" customHeight="1">
      <c r="EC146" s="119" t="s">
        <v>275</v>
      </c>
      <c r="ED146" s="119" t="s">
        <v>276</v>
      </c>
      <c r="EE146" s="119" t="s">
        <v>148</v>
      </c>
      <c r="EF146" s="119" t="s">
        <v>277</v>
      </c>
    </row>
    <row r="147" spans="133:136" ht="16" customHeight="1">
      <c r="ED147" s="119">
        <v>0</v>
      </c>
      <c r="EE147" s="119">
        <v>0</v>
      </c>
      <c r="EF147" s="119">
        <f>DX86</f>
        <v>0</v>
      </c>
    </row>
    <row r="148" spans="133:136" ht="16" customHeight="1">
      <c r="ED148" s="119">
        <v>1</v>
      </c>
      <c r="EE148" s="119">
        <v>0</v>
      </c>
      <c r="EF148" s="119">
        <f>DX87</f>
        <v>0</v>
      </c>
    </row>
    <row r="149" spans="133:136" ht="16" customHeight="1">
      <c r="ED149" s="119">
        <v>2</v>
      </c>
      <c r="EE149" s="119">
        <v>0</v>
      </c>
      <c r="EF149" s="119">
        <f>DX88</f>
        <v>0</v>
      </c>
    </row>
    <row r="150" spans="133:136" ht="16" customHeight="1">
      <c r="ED150" s="119">
        <v>3</v>
      </c>
      <c r="EE150" s="119">
        <v>0</v>
      </c>
      <c r="EF150" s="119">
        <f>DX89</f>
        <v>0</v>
      </c>
    </row>
    <row r="151" spans="133:136" ht="16" customHeight="1">
      <c r="ED151" s="119">
        <v>4</v>
      </c>
      <c r="EE151" s="119">
        <v>0</v>
      </c>
      <c r="EF151" s="119">
        <f>DX90</f>
        <v>0</v>
      </c>
    </row>
    <row r="152" spans="133:136" ht="16" customHeight="1">
      <c r="ED152" s="119">
        <v>0</v>
      </c>
      <c r="EE152" s="119">
        <v>1</v>
      </c>
      <c r="EF152" s="119">
        <f>DY86</f>
        <v>0</v>
      </c>
    </row>
    <row r="153" spans="133:136" ht="16" customHeight="1">
      <c r="ED153" s="119">
        <v>1</v>
      </c>
      <c r="EE153" s="119">
        <v>1</v>
      </c>
      <c r="EF153" s="119">
        <f>DY87</f>
        <v>0</v>
      </c>
    </row>
    <row r="154" spans="133:136" ht="16" customHeight="1">
      <c r="ED154" s="119">
        <v>2</v>
      </c>
      <c r="EE154" s="119">
        <v>1</v>
      </c>
      <c r="EF154" s="119">
        <f>DY88</f>
        <v>0</v>
      </c>
    </row>
    <row r="155" spans="133:136" ht="16" customHeight="1">
      <c r="ED155" s="119">
        <v>3</v>
      </c>
      <c r="EE155" s="119">
        <v>1</v>
      </c>
      <c r="EF155" s="119">
        <f>DY89</f>
        <v>0</v>
      </c>
    </row>
    <row r="156" spans="133:136" ht="16" customHeight="1">
      <c r="ED156" s="119">
        <v>4</v>
      </c>
      <c r="EE156" s="119">
        <v>1</v>
      </c>
      <c r="EF156" s="119">
        <f>DY90</f>
        <v>0</v>
      </c>
    </row>
    <row r="157" spans="133:136" ht="16" customHeight="1">
      <c r="ED157" s="119">
        <v>0</v>
      </c>
      <c r="EE157" s="119">
        <v>2</v>
      </c>
      <c r="EF157" s="119">
        <f>DZ86</f>
        <v>0</v>
      </c>
    </row>
    <row r="158" spans="133:136" ht="16" customHeight="1">
      <c r="ED158" s="119">
        <v>1</v>
      </c>
      <c r="EE158" s="119">
        <v>2</v>
      </c>
      <c r="EF158" s="119">
        <f>DZ87</f>
        <v>0</v>
      </c>
    </row>
    <row r="159" spans="133:136" ht="16" customHeight="1">
      <c r="ED159" s="119">
        <v>2</v>
      </c>
      <c r="EE159" s="119">
        <v>2</v>
      </c>
      <c r="EF159" s="119">
        <f>DZ88</f>
        <v>0</v>
      </c>
    </row>
    <row r="160" spans="133:136" ht="16" customHeight="1">
      <c r="ED160" s="119">
        <v>3</v>
      </c>
      <c r="EE160" s="119">
        <v>2</v>
      </c>
      <c r="EF160" s="119">
        <f>DZ89</f>
        <v>0</v>
      </c>
    </row>
    <row r="161" spans="133:136" ht="16" customHeight="1">
      <c r="ED161" s="119">
        <v>4</v>
      </c>
      <c r="EE161" s="119">
        <v>2</v>
      </c>
      <c r="EF161" s="119">
        <f>DZ90</f>
        <v>0</v>
      </c>
    </row>
    <row r="162" spans="133:136" ht="16" customHeight="1">
      <c r="ED162" s="119">
        <v>0</v>
      </c>
      <c r="EE162" s="119">
        <v>3</v>
      </c>
      <c r="EF162" s="119">
        <f>EA86</f>
        <v>0</v>
      </c>
    </row>
    <row r="163" spans="133:136" ht="16" customHeight="1">
      <c r="ED163" s="119">
        <v>1</v>
      </c>
      <c r="EE163" s="119">
        <v>3</v>
      </c>
      <c r="EF163" s="119">
        <f>EA87</f>
        <v>0</v>
      </c>
    </row>
    <row r="164" spans="133:136" ht="16" customHeight="1">
      <c r="ED164" s="119">
        <v>2</v>
      </c>
      <c r="EE164" s="119">
        <v>3</v>
      </c>
      <c r="EF164" s="119">
        <f>EA88</f>
        <v>0</v>
      </c>
    </row>
    <row r="165" spans="133:136" ht="16" customHeight="1">
      <c r="ED165" s="119">
        <v>3</v>
      </c>
      <c r="EE165" s="119">
        <v>3</v>
      </c>
      <c r="EF165" s="119">
        <f>EA89</f>
        <v>0</v>
      </c>
    </row>
    <row r="166" spans="133:136" ht="16" customHeight="1">
      <c r="ED166" s="119">
        <v>4</v>
      </c>
      <c r="EE166" s="119">
        <v>3</v>
      </c>
      <c r="EF166" s="119">
        <f>EA90</f>
        <v>0</v>
      </c>
    </row>
    <row r="167" spans="133:136" ht="16" customHeight="1">
      <c r="ED167" s="119">
        <v>0</v>
      </c>
      <c r="EE167" s="119">
        <v>4</v>
      </c>
      <c r="EF167" s="119">
        <f>EB86</f>
        <v>0</v>
      </c>
    </row>
    <row r="168" spans="133:136" ht="16" customHeight="1">
      <c r="ED168" s="119">
        <v>1</v>
      </c>
      <c r="EE168" s="119">
        <v>4</v>
      </c>
      <c r="EF168" s="119">
        <f>EB87</f>
        <v>0</v>
      </c>
    </row>
    <row r="169" spans="133:136" ht="16" customHeight="1">
      <c r="ED169" s="119">
        <v>2</v>
      </c>
      <c r="EE169" s="119">
        <v>4</v>
      </c>
      <c r="EF169" s="119">
        <f>EB88</f>
        <v>0</v>
      </c>
    </row>
    <row r="170" spans="133:136" ht="16" customHeight="1">
      <c r="ED170" s="119">
        <v>3</v>
      </c>
      <c r="EE170" s="119">
        <v>4</v>
      </c>
      <c r="EF170" s="119">
        <f>EB89</f>
        <v>0</v>
      </c>
    </row>
    <row r="171" spans="133:136" ht="16" customHeight="1">
      <c r="ED171" s="119">
        <v>4</v>
      </c>
      <c r="EE171" s="119">
        <v>4</v>
      </c>
      <c r="EF171" s="119">
        <f>EB90</f>
        <v>0</v>
      </c>
    </row>
    <row r="172" spans="133:136" ht="16" customHeight="1">
      <c r="EC172" s="119" t="s">
        <v>278</v>
      </c>
      <c r="ED172" s="119" t="s">
        <v>276</v>
      </c>
      <c r="EE172" s="119" t="s">
        <v>148</v>
      </c>
    </row>
    <row r="173" spans="133:136" ht="16" customHeight="1">
      <c r="ED173" s="119">
        <v>0</v>
      </c>
      <c r="EE173" s="119">
        <v>0</v>
      </c>
      <c r="EF173" s="119">
        <f>DX93</f>
        <v>0</v>
      </c>
    </row>
    <row r="174" spans="133:136" ht="16" customHeight="1">
      <c r="ED174" s="119">
        <v>1</v>
      </c>
      <c r="EE174" s="119">
        <v>0</v>
      </c>
      <c r="EF174" s="119">
        <f>DX94</f>
        <v>0</v>
      </c>
    </row>
    <row r="175" spans="133:136" ht="16" customHeight="1">
      <c r="ED175" s="119">
        <v>2</v>
      </c>
      <c r="EE175" s="119">
        <v>0</v>
      </c>
      <c r="EF175" s="119">
        <f>DX95</f>
        <v>0</v>
      </c>
    </row>
    <row r="176" spans="133:136" ht="16" customHeight="1">
      <c r="ED176" s="119">
        <v>3</v>
      </c>
      <c r="EE176" s="119">
        <v>0</v>
      </c>
      <c r="EF176" s="119">
        <f>DX96</f>
        <v>0</v>
      </c>
    </row>
    <row r="177" spans="134:136" ht="16" customHeight="1">
      <c r="ED177" s="119">
        <v>4</v>
      </c>
      <c r="EE177" s="119">
        <v>0</v>
      </c>
      <c r="EF177" s="119">
        <f>DX97</f>
        <v>0</v>
      </c>
    </row>
    <row r="178" spans="134:136" ht="16" customHeight="1">
      <c r="ED178" s="119">
        <v>0</v>
      </c>
      <c r="EE178" s="119">
        <v>1</v>
      </c>
      <c r="EF178" s="119">
        <f>DY93</f>
        <v>0</v>
      </c>
    </row>
    <row r="179" spans="134:136" ht="16" customHeight="1">
      <c r="ED179" s="119">
        <v>1</v>
      </c>
      <c r="EE179" s="119">
        <v>1</v>
      </c>
      <c r="EF179" s="119">
        <f>DY94</f>
        <v>0</v>
      </c>
    </row>
    <row r="180" spans="134:136" ht="16" customHeight="1">
      <c r="ED180" s="119">
        <v>2</v>
      </c>
      <c r="EE180" s="119">
        <v>1</v>
      </c>
      <c r="EF180" s="119">
        <f>DY95</f>
        <v>0</v>
      </c>
    </row>
    <row r="181" spans="134:136" ht="16" customHeight="1">
      <c r="ED181" s="119">
        <v>3</v>
      </c>
      <c r="EE181" s="119">
        <v>1</v>
      </c>
      <c r="EF181" s="119">
        <f>DY96</f>
        <v>0</v>
      </c>
    </row>
    <row r="182" spans="134:136" ht="16" customHeight="1">
      <c r="ED182" s="119">
        <v>4</v>
      </c>
      <c r="EE182" s="119">
        <v>1</v>
      </c>
      <c r="EF182" s="119">
        <f>DY97</f>
        <v>0</v>
      </c>
    </row>
    <row r="183" spans="134:136" ht="16" customHeight="1">
      <c r="ED183" s="119">
        <v>0</v>
      </c>
      <c r="EE183" s="119">
        <v>2</v>
      </c>
      <c r="EF183" s="119">
        <f>DZ93</f>
        <v>0</v>
      </c>
    </row>
    <row r="184" spans="134:136" ht="16" customHeight="1">
      <c r="ED184" s="119">
        <v>1</v>
      </c>
      <c r="EE184" s="119">
        <v>2</v>
      </c>
      <c r="EF184" s="119">
        <f>DZ94</f>
        <v>0</v>
      </c>
    </row>
    <row r="185" spans="134:136" ht="16" customHeight="1">
      <c r="ED185" s="119">
        <v>2</v>
      </c>
      <c r="EE185" s="119">
        <v>2</v>
      </c>
      <c r="EF185" s="119">
        <f>DZ95</f>
        <v>0</v>
      </c>
    </row>
    <row r="186" spans="134:136" ht="16" customHeight="1">
      <c r="ED186" s="119">
        <v>3</v>
      </c>
      <c r="EE186" s="119">
        <v>2</v>
      </c>
      <c r="EF186" s="119">
        <f>DZ96</f>
        <v>0</v>
      </c>
    </row>
    <row r="187" spans="134:136" ht="16" customHeight="1">
      <c r="ED187" s="119">
        <v>4</v>
      </c>
      <c r="EE187" s="119">
        <v>2</v>
      </c>
      <c r="EF187" s="119">
        <f>DZ97</f>
        <v>0</v>
      </c>
    </row>
    <row r="188" spans="134:136" ht="16" customHeight="1">
      <c r="ED188" s="119">
        <v>0</v>
      </c>
      <c r="EE188" s="119">
        <v>3</v>
      </c>
      <c r="EF188" s="119">
        <f>EA93</f>
        <v>0</v>
      </c>
    </row>
    <row r="189" spans="134:136" ht="16" customHeight="1">
      <c r="ED189" s="119">
        <v>1</v>
      </c>
      <c r="EE189" s="119">
        <v>3</v>
      </c>
      <c r="EF189" s="119">
        <f>EA94</f>
        <v>0</v>
      </c>
    </row>
    <row r="190" spans="134:136" ht="16" customHeight="1">
      <c r="ED190" s="119">
        <v>2</v>
      </c>
      <c r="EE190" s="119">
        <v>3</v>
      </c>
      <c r="EF190" s="119">
        <f>EA95</f>
        <v>0</v>
      </c>
    </row>
    <row r="191" spans="134:136" ht="16" customHeight="1">
      <c r="ED191" s="119">
        <v>3</v>
      </c>
      <c r="EE191" s="119">
        <v>3</v>
      </c>
      <c r="EF191" s="119">
        <f>EA96</f>
        <v>0</v>
      </c>
    </row>
    <row r="192" spans="134:136" ht="16" customHeight="1">
      <c r="ED192" s="119">
        <v>4</v>
      </c>
      <c r="EE192" s="119">
        <v>3</v>
      </c>
      <c r="EF192" s="119">
        <f>EA97</f>
        <v>0</v>
      </c>
    </row>
    <row r="193" spans="134:136" ht="16" customHeight="1">
      <c r="ED193" s="119">
        <v>0</v>
      </c>
      <c r="EE193" s="119">
        <v>4</v>
      </c>
      <c r="EF193" s="119">
        <f>EB93</f>
        <v>0</v>
      </c>
    </row>
    <row r="194" spans="134:136" ht="16" customHeight="1">
      <c r="ED194" s="119">
        <v>1</v>
      </c>
      <c r="EE194" s="119">
        <v>4</v>
      </c>
      <c r="EF194" s="119">
        <f>EB94</f>
        <v>0</v>
      </c>
    </row>
    <row r="195" spans="134:136" ht="16" customHeight="1">
      <c r="ED195" s="119">
        <v>2</v>
      </c>
      <c r="EE195" s="119">
        <v>4</v>
      </c>
      <c r="EF195" s="119">
        <f>EB95</f>
        <v>0</v>
      </c>
    </row>
    <row r="196" spans="134:136" ht="16" customHeight="1">
      <c r="ED196" s="119">
        <v>3</v>
      </c>
      <c r="EE196" s="119">
        <v>4</v>
      </c>
      <c r="EF196" s="119">
        <f>EB96</f>
        <v>0</v>
      </c>
    </row>
    <row r="197" spans="134:136" ht="16" customHeight="1">
      <c r="ED197" s="119">
        <v>4</v>
      </c>
      <c r="EE197" s="119">
        <v>4</v>
      </c>
      <c r="EF197" s="119">
        <f>EB97</f>
        <v>0</v>
      </c>
    </row>
  </sheetData>
  <mergeCells count="10">
    <mergeCell ref="DW65:EB65"/>
    <mergeCell ref="EC65:EF65"/>
    <mergeCell ref="A57:A62"/>
    <mergeCell ref="A63:A68"/>
    <mergeCell ref="A3:AN3"/>
    <mergeCell ref="A11:AN11"/>
    <mergeCell ref="A16:AN16"/>
    <mergeCell ref="A23:AN23"/>
    <mergeCell ref="A29:AN29"/>
    <mergeCell ref="A37:AN37"/>
  </mergeCells>
  <conditionalFormatting sqref="D4:DT8 E9:DT9">
    <cfRule type="colorScale" priority="33">
      <colorScale>
        <cfvo type="num" val="0"/>
        <cfvo type="num" val="1"/>
        <cfvo type="num" val="2"/>
        <color rgb="FFFF7E79"/>
        <color theme="9"/>
        <color theme="0" tint="-0.249977111117893"/>
      </colorScale>
    </cfRule>
  </conditionalFormatting>
  <conditionalFormatting sqref="D9:DT9">
    <cfRule type="colorScale" priority="32">
      <colorScale>
        <cfvo type="num" val="0"/>
        <cfvo type="num" val="1"/>
        <cfvo type="num" val="2"/>
        <color rgb="FFFF7E79"/>
        <color theme="9"/>
        <color theme="0" tint="-0.249977111117893"/>
      </colorScale>
    </cfRule>
  </conditionalFormatting>
  <conditionalFormatting sqref="E12:AN15">
    <cfRule type="colorScale" priority="31">
      <colorScale>
        <cfvo type="num" val="0"/>
        <cfvo type="num" val="1"/>
        <cfvo type="num" val="2"/>
        <color rgb="FFFF7E79"/>
        <color theme="9"/>
        <color theme="0" tint="-0.249977111117893"/>
      </colorScale>
    </cfRule>
  </conditionalFormatting>
  <conditionalFormatting sqref="E17:DT17">
    <cfRule type="colorScale" priority="29">
      <colorScale>
        <cfvo type="num" val="0"/>
        <cfvo type="num" val="1"/>
        <cfvo type="num" val="2"/>
        <color rgb="FFFF7E79"/>
        <color theme="9"/>
        <color theme="0" tint="-0.249977111117893"/>
      </colorScale>
    </cfRule>
  </conditionalFormatting>
  <conditionalFormatting sqref="E18:AN21">
    <cfRule type="colorScale" priority="30">
      <colorScale>
        <cfvo type="num" val="0"/>
        <cfvo type="num" val="1"/>
        <cfvo type="num" val="2"/>
        <color rgb="FFFF7E79"/>
        <color theme="9"/>
        <color theme="0" tint="-0.249977111117893"/>
      </colorScale>
    </cfRule>
  </conditionalFormatting>
  <conditionalFormatting sqref="E24:DT24">
    <cfRule type="colorScale" priority="27">
      <colorScale>
        <cfvo type="num" val="0"/>
        <cfvo type="num" val="1"/>
        <cfvo type="num" val="2"/>
        <color theme="1"/>
        <color theme="9"/>
        <color theme="0" tint="-0.249977111117893"/>
      </colorScale>
    </cfRule>
  </conditionalFormatting>
  <conditionalFormatting sqref="E25:AN28">
    <cfRule type="colorScale" priority="26">
      <colorScale>
        <cfvo type="num" val="0"/>
        <cfvo type="num" val="1"/>
        <cfvo type="num" val="2"/>
        <color theme="1"/>
        <color theme="9"/>
        <color theme="0" tint="-0.249977111117893"/>
      </colorScale>
    </cfRule>
  </conditionalFormatting>
  <conditionalFormatting sqref="E30:DT30">
    <cfRule type="colorScale" priority="24">
      <colorScale>
        <cfvo type="num" val="0"/>
        <cfvo type="num" val="1"/>
        <cfvo type="num" val="2"/>
        <color theme="1"/>
        <color theme="9"/>
        <color theme="0" tint="-0.249977111117893"/>
      </colorScale>
    </cfRule>
  </conditionalFormatting>
  <conditionalFormatting sqref="E31:DT31">
    <cfRule type="colorScale" priority="20">
      <colorScale>
        <cfvo type="num" val="0"/>
        <cfvo type="num" val="1"/>
        <cfvo type="num" val="2"/>
        <color rgb="FFFF7E79"/>
        <color theme="9"/>
        <color theme="0" tint="-0.249977111117893"/>
      </colorScale>
    </cfRule>
    <cfRule type="colorScale" priority="21">
      <colorScale>
        <cfvo type="num" val="0"/>
        <cfvo type="num" val="1"/>
        <cfvo type="num" val="2"/>
        <color rgb="FFFF7E79"/>
        <color theme="9"/>
        <color theme="0" tint="-0.249977111117893"/>
      </colorScale>
    </cfRule>
  </conditionalFormatting>
  <conditionalFormatting sqref="E32:AN33">
    <cfRule type="colorScale" priority="22">
      <colorScale>
        <cfvo type="num" val="0"/>
        <cfvo type="num" val="1"/>
        <cfvo type="num" val="2"/>
        <color theme="1"/>
        <color theme="9"/>
        <color theme="0" tint="-0.249977111117893"/>
      </colorScale>
    </cfRule>
  </conditionalFormatting>
  <conditionalFormatting sqref="E33:DT33">
    <cfRule type="colorScale" priority="18">
      <colorScale>
        <cfvo type="num" val="0"/>
        <cfvo type="num" val="1"/>
        <cfvo type="num" val="2"/>
        <color rgb="FFFF7E79"/>
        <color theme="9"/>
        <color theme="0" tint="-0.249977111117893"/>
      </colorScale>
    </cfRule>
    <cfRule type="colorScale" priority="19">
      <colorScale>
        <cfvo type="num" val="0"/>
        <cfvo type="num" val="1"/>
        <cfvo type="num" val="2"/>
        <color rgb="FFFF7E79"/>
        <color theme="9"/>
        <color theme="0" tint="-0.249977111117893"/>
      </colorScale>
    </cfRule>
  </conditionalFormatting>
  <conditionalFormatting sqref="E34:DT34">
    <cfRule type="colorScale" priority="12">
      <colorScale>
        <cfvo type="num" val="0"/>
        <cfvo type="num" val="1"/>
        <cfvo type="num" val="2"/>
        <color theme="1"/>
        <color theme="9"/>
        <color theme="0" tint="-0.249977111117893"/>
      </colorScale>
    </cfRule>
  </conditionalFormatting>
  <conditionalFormatting sqref="E35:DT35">
    <cfRule type="colorScale" priority="8">
      <colorScale>
        <cfvo type="num" val="0"/>
        <cfvo type="num" val="1"/>
        <cfvo type="num" val="2"/>
        <color rgb="FFFF7E79"/>
        <color theme="9"/>
        <color theme="0" tint="-0.249977111117893"/>
      </colorScale>
    </cfRule>
    <cfRule type="colorScale" priority="9">
      <colorScale>
        <cfvo type="num" val="0"/>
        <cfvo type="num" val="1"/>
        <cfvo type="num" val="2"/>
        <color rgb="FFFF7E79"/>
        <color theme="9"/>
        <color theme="0" tint="-0.249977111117893"/>
      </colorScale>
    </cfRule>
    <cfRule type="colorScale" priority="10">
      <colorScale>
        <cfvo type="num" val="0"/>
        <cfvo type="num" val="1"/>
        <cfvo type="num" val="2"/>
        <color theme="1"/>
        <color theme="9"/>
        <color theme="0" tint="-0.249977111117893"/>
      </colorScale>
    </cfRule>
  </conditionalFormatting>
  <conditionalFormatting sqref="E38:DT38">
    <cfRule type="colorScale" priority="16">
      <colorScale>
        <cfvo type="num" val="0"/>
        <cfvo type="num" val="1"/>
        <cfvo type="num" val="2"/>
        <color theme="1"/>
        <color theme="9"/>
        <color theme="0" tint="-0.249977111117893"/>
      </colorScale>
    </cfRule>
  </conditionalFormatting>
  <conditionalFormatting sqref="E39:DT39">
    <cfRule type="colorScale" priority="14">
      <colorScale>
        <cfvo type="num" val="0"/>
        <cfvo type="num" val="1"/>
        <cfvo type="num" val="2"/>
        <color rgb="FFFF7E79"/>
        <color theme="9"/>
        <color theme="0" tint="-0.249977111117893"/>
      </colorScale>
    </cfRule>
    <cfRule type="colorScale" priority="15">
      <colorScale>
        <cfvo type="num" val="0"/>
        <cfvo type="num" val="1"/>
        <cfvo type="num" val="2"/>
        <color rgb="FFFF7E79"/>
        <color theme="9"/>
        <color theme="0" tint="-0.249977111117893"/>
      </colorScale>
    </cfRule>
  </conditionalFormatting>
  <conditionalFormatting sqref="E43:AN55">
    <cfRule type="colorScale" priority="7">
      <colorScale>
        <cfvo type="num" val="0"/>
        <cfvo type="num" val="1"/>
        <cfvo type="num" val="2"/>
        <color rgb="FFFF7E79"/>
        <color theme="9"/>
        <color theme="7" tint="0.39997558519241921"/>
      </colorScale>
    </cfRule>
  </conditionalFormatting>
  <conditionalFormatting sqref="F24:DT24">
    <cfRule type="colorScale" priority="28">
      <colorScale>
        <cfvo type="num" val="0"/>
        <cfvo type="num" val="1"/>
        <color theme="1"/>
        <color theme="9"/>
      </colorScale>
    </cfRule>
  </conditionalFormatting>
  <conditionalFormatting sqref="F30:DT30">
    <cfRule type="colorScale" priority="25">
      <colorScale>
        <cfvo type="num" val="0"/>
        <cfvo type="num" val="1"/>
        <color theme="1"/>
        <color theme="9"/>
      </colorScale>
    </cfRule>
  </conditionalFormatting>
  <conditionalFormatting sqref="F32:AN33">
    <cfRule type="colorScale" priority="23">
      <colorScale>
        <cfvo type="num" val="0"/>
        <cfvo type="num" val="1"/>
        <color theme="1"/>
        <color theme="9"/>
      </colorScale>
    </cfRule>
  </conditionalFormatting>
  <conditionalFormatting sqref="F34:DT34">
    <cfRule type="colorScale" priority="13">
      <colorScale>
        <cfvo type="num" val="0"/>
        <cfvo type="num" val="1"/>
        <color theme="1"/>
        <color theme="9"/>
      </colorScale>
    </cfRule>
  </conditionalFormatting>
  <conditionalFormatting sqref="F35:DT35">
    <cfRule type="colorScale" priority="11">
      <colorScale>
        <cfvo type="num" val="0"/>
        <cfvo type="num" val="1"/>
        <color theme="1"/>
        <color theme="9"/>
      </colorScale>
    </cfRule>
  </conditionalFormatting>
  <conditionalFormatting sqref="F38:DT38">
    <cfRule type="colorScale" priority="17">
      <colorScale>
        <cfvo type="num" val="0"/>
        <cfvo type="num" val="1"/>
        <color theme="1"/>
        <color theme="9"/>
      </colorScale>
    </cfRule>
  </conditionalFormatting>
  <conditionalFormatting sqref="AO12:DT15">
    <cfRule type="colorScale" priority="6">
      <colorScale>
        <cfvo type="num" val="0"/>
        <cfvo type="num" val="1"/>
        <cfvo type="num" val="2"/>
        <color rgb="FFFF7E79"/>
        <color theme="9"/>
        <color theme="0" tint="-0.249977111117893"/>
      </colorScale>
    </cfRule>
  </conditionalFormatting>
  <conditionalFormatting sqref="AO18:DT21">
    <cfRule type="colorScale" priority="5">
      <colorScale>
        <cfvo type="num" val="0"/>
        <cfvo type="num" val="1"/>
        <cfvo type="num" val="2"/>
        <color rgb="FFFF7E79"/>
        <color theme="9"/>
        <color theme="0" tint="-0.249977111117893"/>
      </colorScale>
    </cfRule>
  </conditionalFormatting>
  <conditionalFormatting sqref="AO25:DT28">
    <cfRule type="colorScale" priority="4">
      <colorScale>
        <cfvo type="num" val="0"/>
        <cfvo type="num" val="1"/>
        <cfvo type="num" val="2"/>
        <color theme="1"/>
        <color theme="9"/>
        <color theme="0" tint="-0.249977111117893"/>
      </colorScale>
    </cfRule>
  </conditionalFormatting>
  <conditionalFormatting sqref="AO32:DT33">
    <cfRule type="colorScale" priority="2">
      <colorScale>
        <cfvo type="num" val="0"/>
        <cfvo type="num" val="1"/>
        <cfvo type="num" val="2"/>
        <color theme="1"/>
        <color theme="9"/>
        <color theme="0" tint="-0.249977111117893"/>
      </colorScale>
    </cfRule>
  </conditionalFormatting>
  <conditionalFormatting sqref="AO32:DT33">
    <cfRule type="colorScale" priority="3">
      <colorScale>
        <cfvo type="num" val="0"/>
        <cfvo type="num" val="1"/>
        <color theme="1"/>
        <color theme="9"/>
      </colorScale>
    </cfRule>
  </conditionalFormatting>
  <conditionalFormatting sqref="AO43:DT55">
    <cfRule type="colorScale" priority="1">
      <colorScale>
        <cfvo type="num" val="0"/>
        <cfvo type="num" val="1"/>
        <cfvo type="num" val="2"/>
        <color rgb="FFFF7E79"/>
        <color theme="9"/>
        <color theme="7" tint="0.39997558519241921"/>
      </colorScale>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92E51-ACFF-FF40-8A58-98B3A6F6F8D3}">
  <dimension ref="A1:DT66"/>
  <sheetViews>
    <sheetView zoomScale="88" zoomScaleNormal="62" workbookViewId="0">
      <selection activeCell="AL19" sqref="AL19"/>
    </sheetView>
  </sheetViews>
  <sheetFormatPr baseColWidth="10" defaultRowHeight="16"/>
  <cols>
    <col min="1" max="1" width="5.1640625" style="65" customWidth="1"/>
    <col min="2" max="3" width="5.1640625" customWidth="1"/>
    <col min="4" max="4" width="12.33203125" customWidth="1"/>
    <col min="5" max="6" width="5.1640625" customWidth="1"/>
    <col min="7" max="40" width="3.5" customWidth="1"/>
    <col min="41" max="124" width="3.5" hidden="1" customWidth="1"/>
    <col min="125" max="126" width="3.5" customWidth="1"/>
  </cols>
  <sheetData>
    <row r="1" spans="1:124" ht="139" customHeight="1">
      <c r="A1" s="168" t="s">
        <v>10</v>
      </c>
      <c r="B1" s="168"/>
      <c r="C1" s="168"/>
      <c r="D1" s="168"/>
      <c r="E1" s="85">
        <f>'Data Entry'!E2</f>
        <v>0</v>
      </c>
      <c r="F1" s="112">
        <f>'Data Entry'!F2</f>
        <v>0</v>
      </c>
      <c r="G1" s="112">
        <f>'Data Entry'!G2</f>
        <v>0</v>
      </c>
      <c r="H1" s="112">
        <f>'Data Entry'!H2</f>
        <v>0</v>
      </c>
      <c r="I1" s="112">
        <f>'Data Entry'!I2</f>
        <v>0</v>
      </c>
      <c r="J1" s="112">
        <f>'Data Entry'!J2</f>
        <v>0</v>
      </c>
      <c r="K1" s="112">
        <f>'Data Entry'!K2</f>
        <v>0</v>
      </c>
      <c r="L1" s="112">
        <f>'Data Entry'!L2</f>
        <v>0</v>
      </c>
      <c r="M1" s="112">
        <f>'Data Entry'!M2</f>
        <v>0</v>
      </c>
      <c r="N1" s="112">
        <f>'Data Entry'!N2</f>
        <v>0</v>
      </c>
      <c r="O1" s="112">
        <f>'Data Entry'!O2</f>
        <v>0</v>
      </c>
      <c r="P1" s="112">
        <f>'Data Entry'!P2</f>
        <v>0</v>
      </c>
      <c r="Q1" s="112">
        <f>'Data Entry'!Q2</f>
        <v>0</v>
      </c>
      <c r="R1" s="112">
        <f>'Data Entry'!R2</f>
        <v>0</v>
      </c>
      <c r="S1" s="112">
        <f>'Data Entry'!S2</f>
        <v>0</v>
      </c>
      <c r="T1" s="112">
        <f>'Data Entry'!T2</f>
        <v>0</v>
      </c>
      <c r="U1" s="112">
        <f>'Data Entry'!U2</f>
        <v>0</v>
      </c>
      <c r="V1" s="112">
        <f>'Data Entry'!V2</f>
        <v>0</v>
      </c>
      <c r="W1" s="112">
        <f>'Data Entry'!W2</f>
        <v>0</v>
      </c>
      <c r="X1" s="112">
        <f>'Data Entry'!X2</f>
        <v>0</v>
      </c>
      <c r="Y1" s="112">
        <f>'Data Entry'!Y2</f>
        <v>0</v>
      </c>
      <c r="Z1" s="112">
        <f>'Data Entry'!Z2</f>
        <v>0</v>
      </c>
      <c r="AA1" s="112">
        <f>'Data Entry'!AA2</f>
        <v>0</v>
      </c>
      <c r="AB1" s="112">
        <f>'Data Entry'!AB2</f>
        <v>0</v>
      </c>
      <c r="AC1" s="112">
        <f>'Data Entry'!AC2</f>
        <v>0</v>
      </c>
      <c r="AD1" s="112">
        <f>'Data Entry'!AD2</f>
        <v>0</v>
      </c>
      <c r="AE1" s="112">
        <f>'Data Entry'!AE2</f>
        <v>0</v>
      </c>
      <c r="AF1" s="112">
        <f>'Data Entry'!AF2</f>
        <v>0</v>
      </c>
      <c r="AG1" s="112">
        <f>'Data Entry'!AG2</f>
        <v>0</v>
      </c>
      <c r="AH1" s="112">
        <f>'Data Entry'!AH2</f>
        <v>0</v>
      </c>
      <c r="AI1" s="112">
        <f>'Data Entry'!AI2</f>
        <v>0</v>
      </c>
      <c r="AJ1" s="112">
        <f>'Data Entry'!AJ2</f>
        <v>0</v>
      </c>
      <c r="AK1" s="112">
        <f>'Data Entry'!AK2</f>
        <v>0</v>
      </c>
      <c r="AL1" s="112">
        <f>'Data Entry'!AL2</f>
        <v>0</v>
      </c>
      <c r="AM1" s="112">
        <f>'Data Entry'!AM2</f>
        <v>0</v>
      </c>
      <c r="AN1" s="112">
        <f>'Data Entry'!AN2</f>
        <v>0</v>
      </c>
      <c r="AO1" s="112">
        <f>'Data Entry'!AO2</f>
        <v>0</v>
      </c>
      <c r="AP1" s="112">
        <f>'Data Entry'!AP2</f>
        <v>0</v>
      </c>
      <c r="AQ1" s="112">
        <f>'Data Entry'!AQ2</f>
        <v>0</v>
      </c>
      <c r="AR1" s="112">
        <f>'Data Entry'!AR2</f>
        <v>0</v>
      </c>
      <c r="AS1" s="112">
        <f>'Data Entry'!AS2</f>
        <v>0</v>
      </c>
      <c r="AT1" s="112">
        <f>'Data Entry'!AT2</f>
        <v>0</v>
      </c>
      <c r="AU1" s="112">
        <f>'Data Entry'!AU2</f>
        <v>0</v>
      </c>
      <c r="AV1" s="112">
        <f>'Data Entry'!AV2</f>
        <v>0</v>
      </c>
      <c r="AW1" s="112">
        <f>'Data Entry'!AW2</f>
        <v>0</v>
      </c>
      <c r="AX1" s="112">
        <f>'Data Entry'!AX2</f>
        <v>0</v>
      </c>
      <c r="AY1" s="112">
        <f>'Data Entry'!AY2</f>
        <v>0</v>
      </c>
      <c r="AZ1" s="112">
        <f>'Data Entry'!AZ2</f>
        <v>0</v>
      </c>
      <c r="BA1" s="112">
        <f>'Data Entry'!BA2</f>
        <v>0</v>
      </c>
      <c r="BB1" s="112">
        <f>'Data Entry'!BB2</f>
        <v>0</v>
      </c>
      <c r="BC1" s="112">
        <f>'Data Entry'!BC2</f>
        <v>0</v>
      </c>
      <c r="BD1" s="112">
        <f>'Data Entry'!BD2</f>
        <v>0</v>
      </c>
      <c r="BE1" s="112">
        <f>'Data Entry'!BE2</f>
        <v>0</v>
      </c>
      <c r="BF1" s="112">
        <f>'Data Entry'!BF2</f>
        <v>0</v>
      </c>
      <c r="BG1" s="112">
        <f>'Data Entry'!BG2</f>
        <v>0</v>
      </c>
      <c r="BH1" s="112">
        <f>'Data Entry'!BH2</f>
        <v>0</v>
      </c>
      <c r="BI1" s="112">
        <f>'Data Entry'!BI2</f>
        <v>0</v>
      </c>
      <c r="BJ1" s="112">
        <f>'Data Entry'!BJ2</f>
        <v>0</v>
      </c>
      <c r="BK1" s="112">
        <f>'Data Entry'!BK2</f>
        <v>0</v>
      </c>
      <c r="BL1" s="112">
        <f>'Data Entry'!BL2</f>
        <v>0</v>
      </c>
      <c r="BM1" s="112">
        <f>'Data Entry'!BM2</f>
        <v>0</v>
      </c>
      <c r="BN1" s="112">
        <f>'Data Entry'!BN2</f>
        <v>0</v>
      </c>
      <c r="BO1" s="112">
        <f>'Data Entry'!BO2</f>
        <v>0</v>
      </c>
      <c r="BP1" s="112">
        <f>'Data Entry'!BP2</f>
        <v>0</v>
      </c>
      <c r="BQ1" s="112">
        <f>'Data Entry'!BQ2</f>
        <v>0</v>
      </c>
      <c r="BR1" s="112">
        <f>'Data Entry'!BR2</f>
        <v>0</v>
      </c>
      <c r="BS1" s="112">
        <f>'Data Entry'!BS2</f>
        <v>0</v>
      </c>
      <c r="BT1" s="112">
        <f>'Data Entry'!BT2</f>
        <v>0</v>
      </c>
      <c r="BU1" s="112">
        <f>'Data Entry'!BU2</f>
        <v>0</v>
      </c>
      <c r="BV1" s="112">
        <f>'Data Entry'!BV2</f>
        <v>0</v>
      </c>
      <c r="BW1" s="112">
        <f>'Data Entry'!BW2</f>
        <v>0</v>
      </c>
      <c r="BX1" s="112">
        <f>'Data Entry'!BX2</f>
        <v>0</v>
      </c>
      <c r="BY1" s="112">
        <f>'Data Entry'!BY2</f>
        <v>0</v>
      </c>
      <c r="BZ1" s="112">
        <f>'Data Entry'!BZ2</f>
        <v>0</v>
      </c>
      <c r="CA1" s="112">
        <f>'Data Entry'!CA2</f>
        <v>0</v>
      </c>
      <c r="CB1" s="112">
        <f>'Data Entry'!CB2</f>
        <v>0</v>
      </c>
      <c r="CC1" s="112">
        <f>'Data Entry'!CC2</f>
        <v>0</v>
      </c>
      <c r="CD1" s="112">
        <f>'Data Entry'!CD2</f>
        <v>0</v>
      </c>
      <c r="CE1" s="112">
        <f>'Data Entry'!CE2</f>
        <v>0</v>
      </c>
      <c r="CF1" s="112">
        <f>'Data Entry'!CF2</f>
        <v>0</v>
      </c>
      <c r="CG1" s="112">
        <f>'Data Entry'!CG2</f>
        <v>0</v>
      </c>
      <c r="CH1" s="112">
        <f>'Data Entry'!CH2</f>
        <v>0</v>
      </c>
      <c r="CI1" s="112">
        <f>'Data Entry'!CI2</f>
        <v>0</v>
      </c>
      <c r="CJ1" s="112">
        <f>'Data Entry'!CJ2</f>
        <v>0</v>
      </c>
      <c r="CK1" s="112">
        <f>'Data Entry'!CK2</f>
        <v>0</v>
      </c>
      <c r="CL1" s="112">
        <f>'Data Entry'!CL2</f>
        <v>0</v>
      </c>
      <c r="CM1" s="112">
        <f>'Data Entry'!CM2</f>
        <v>0</v>
      </c>
      <c r="CN1" s="112">
        <f>'Data Entry'!CN2</f>
        <v>0</v>
      </c>
      <c r="CO1" s="112">
        <f>'Data Entry'!CO2</f>
        <v>0</v>
      </c>
      <c r="CP1" s="112">
        <f>'Data Entry'!CP2</f>
        <v>0</v>
      </c>
      <c r="CQ1" s="112">
        <f>'Data Entry'!CQ2</f>
        <v>0</v>
      </c>
      <c r="CR1" s="112">
        <f>'Data Entry'!CR2</f>
        <v>0</v>
      </c>
      <c r="CS1" s="112">
        <f>'Data Entry'!CS2</f>
        <v>0</v>
      </c>
      <c r="CT1" s="112">
        <f>'Data Entry'!CT2</f>
        <v>0</v>
      </c>
      <c r="CU1" s="112">
        <f>'Data Entry'!CU2</f>
        <v>0</v>
      </c>
      <c r="CV1" s="112">
        <f>'Data Entry'!CV2</f>
        <v>0</v>
      </c>
      <c r="CW1" s="112">
        <f>'Data Entry'!CW2</f>
        <v>0</v>
      </c>
      <c r="CX1" s="112">
        <f>'Data Entry'!CX2</f>
        <v>0</v>
      </c>
      <c r="CY1" s="112">
        <f>'Data Entry'!CY2</f>
        <v>0</v>
      </c>
      <c r="CZ1" s="112">
        <f>'Data Entry'!CZ2</f>
        <v>0</v>
      </c>
      <c r="DA1" s="112">
        <f>'Data Entry'!DA2</f>
        <v>0</v>
      </c>
      <c r="DB1" s="112">
        <f>'Data Entry'!DB2</f>
        <v>0</v>
      </c>
      <c r="DC1" s="112">
        <f>'Data Entry'!DC2</f>
        <v>0</v>
      </c>
      <c r="DD1" s="112">
        <f>'Data Entry'!DD2</f>
        <v>0</v>
      </c>
      <c r="DE1" s="112">
        <f>'Data Entry'!DE2</f>
        <v>0</v>
      </c>
      <c r="DF1" s="112">
        <f>'Data Entry'!DF2</f>
        <v>0</v>
      </c>
      <c r="DG1" s="112">
        <f>'Data Entry'!DG2</f>
        <v>0</v>
      </c>
      <c r="DH1" s="112">
        <f>'Data Entry'!DH2</f>
        <v>0</v>
      </c>
      <c r="DI1" s="112">
        <f>'Data Entry'!DI2</f>
        <v>0</v>
      </c>
      <c r="DJ1" s="112">
        <f>'Data Entry'!DJ2</f>
        <v>0</v>
      </c>
      <c r="DK1" s="112">
        <f>'Data Entry'!DK2</f>
        <v>0</v>
      </c>
      <c r="DL1" s="112">
        <f>'Data Entry'!DL2</f>
        <v>0</v>
      </c>
      <c r="DM1" s="112">
        <f>'Data Entry'!DM2</f>
        <v>0</v>
      </c>
      <c r="DN1" s="112">
        <f>'Data Entry'!DN2</f>
        <v>0</v>
      </c>
      <c r="DO1" s="112">
        <f>'Data Entry'!DO2</f>
        <v>0</v>
      </c>
      <c r="DP1" s="112">
        <f>'Data Entry'!DP2</f>
        <v>0</v>
      </c>
      <c r="DQ1" s="112">
        <f>'Data Entry'!DQ2</f>
        <v>0</v>
      </c>
      <c r="DR1" s="112">
        <f>'Data Entry'!DR2</f>
        <v>0</v>
      </c>
      <c r="DS1" s="112">
        <f>'Data Entry'!DS2</f>
        <v>0</v>
      </c>
      <c r="DT1" s="112">
        <f>'Data Entry'!DT2</f>
        <v>0</v>
      </c>
    </row>
    <row r="2" spans="1:124" s="57" customFormat="1" ht="7" hidden="1" customHeight="1">
      <c r="A2" s="83"/>
      <c r="B2" s="84"/>
      <c r="C2" s="84"/>
      <c r="D2" s="84"/>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row>
    <row r="3" spans="1:124">
      <c r="A3" s="163" t="s">
        <v>11</v>
      </c>
      <c r="B3" s="163"/>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3"/>
      <c r="AG3" s="163"/>
      <c r="AH3" s="163"/>
      <c r="AI3" s="163"/>
      <c r="AJ3" s="163"/>
      <c r="AK3" s="163"/>
      <c r="AL3" s="163"/>
      <c r="AM3" s="163"/>
      <c r="AN3" s="163"/>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row>
    <row r="4" spans="1:124" s="74" customFormat="1">
      <c r="A4" s="165" t="s">
        <v>14</v>
      </c>
      <c r="B4" s="165"/>
      <c r="C4" s="165"/>
      <c r="D4" s="165"/>
      <c r="E4" s="102">
        <f>IF('Data Entry'!E4="Yes",1,IF('Data Entry'!E4="No",0,IF('Data Entry'!E4="Not Possible","",2)))</f>
        <v>2</v>
      </c>
      <c r="F4" s="102">
        <f>IF('Data Entry'!F4="Yes",1,IF('Data Entry'!F4="No",0,IF('Data Entry'!F4="Not Possible","",2)))</f>
        <v>2</v>
      </c>
      <c r="G4" s="102">
        <f>IF('Data Entry'!G4="Yes",1,IF('Data Entry'!G4="No",0,IF('Data Entry'!G4="Not Possible","",2)))</f>
        <v>2</v>
      </c>
      <c r="H4" s="102">
        <f>IF('Data Entry'!H4="Yes",1,IF('Data Entry'!H4="No",0,IF('Data Entry'!H4="Not Possible","",2)))</f>
        <v>2</v>
      </c>
      <c r="I4" s="102">
        <f>IF('Data Entry'!I4="Yes",1,IF('Data Entry'!I4="No",0,IF('Data Entry'!I4="Not Possible","",2)))</f>
        <v>2</v>
      </c>
      <c r="J4" s="102">
        <f>IF('Data Entry'!J4="Yes",1,IF('Data Entry'!J4="No",0,IF('Data Entry'!J4="Not Possible","",2)))</f>
        <v>2</v>
      </c>
      <c r="K4" s="102">
        <f>IF('Data Entry'!K4="Yes",1,IF('Data Entry'!K4="No",0,IF('Data Entry'!K4="Not Possible","",2)))</f>
        <v>2</v>
      </c>
      <c r="L4" s="102">
        <f>IF('Data Entry'!L4="Yes",1,IF('Data Entry'!L4="No",0,IF('Data Entry'!L4="Not Possible","",2)))</f>
        <v>2</v>
      </c>
      <c r="M4" s="102">
        <f>IF('Data Entry'!M4="Yes",1,IF('Data Entry'!M4="No",0,IF('Data Entry'!M4="Not Possible","",2)))</f>
        <v>2</v>
      </c>
      <c r="N4" s="102">
        <f>IF('Data Entry'!N4="Yes",1,IF('Data Entry'!N4="No",0,IF('Data Entry'!N4="Not Possible","",2)))</f>
        <v>2</v>
      </c>
      <c r="O4" s="102">
        <f>IF('Data Entry'!O4="Yes",1,IF('Data Entry'!O4="No",0,IF('Data Entry'!O4="Not Possible","",2)))</f>
        <v>2</v>
      </c>
      <c r="P4" s="102">
        <f>IF('Data Entry'!P4="Yes",1,IF('Data Entry'!P4="No",0,IF('Data Entry'!P4="Not Possible","",2)))</f>
        <v>2</v>
      </c>
      <c r="Q4" s="102">
        <f>IF('Data Entry'!Q4="Yes",1,IF('Data Entry'!Q4="No",0,IF('Data Entry'!Q4="Not Possible","",2)))</f>
        <v>2</v>
      </c>
      <c r="R4" s="102">
        <f>IF('Data Entry'!R4="Yes",1,IF('Data Entry'!R4="No",0,IF('Data Entry'!R4="Not Possible","",2)))</f>
        <v>2</v>
      </c>
      <c r="S4" s="102">
        <f>IF('Data Entry'!S4="Yes",1,IF('Data Entry'!S4="No",0,IF('Data Entry'!S4="Not Possible","",2)))</f>
        <v>2</v>
      </c>
      <c r="T4" s="102">
        <f>IF('Data Entry'!T4="Yes",1,IF('Data Entry'!T4="No",0,IF('Data Entry'!T4="Not Possible","",2)))</f>
        <v>2</v>
      </c>
      <c r="U4" s="102">
        <f>IF('Data Entry'!U4="Yes",1,IF('Data Entry'!U4="No",0,IF('Data Entry'!U4="Not Possible","",2)))</f>
        <v>2</v>
      </c>
      <c r="V4" s="102">
        <f>IF('Data Entry'!V4="Yes",1,IF('Data Entry'!V4="No",0,IF('Data Entry'!V4="Not Possible","",2)))</f>
        <v>2</v>
      </c>
      <c r="W4" s="102">
        <f>IF('Data Entry'!W4="Yes",1,IF('Data Entry'!W4="No",0,IF('Data Entry'!W4="Not Possible","",2)))</f>
        <v>2</v>
      </c>
      <c r="X4" s="102">
        <f>IF('Data Entry'!X4="Yes",1,IF('Data Entry'!X4="No",0,IF('Data Entry'!X4="Not Possible","",2)))</f>
        <v>2</v>
      </c>
      <c r="Y4" s="102">
        <f>IF('Data Entry'!Y4="Yes",1,IF('Data Entry'!Y4="No",0,IF('Data Entry'!Y4="Not Possible","",2)))</f>
        <v>2</v>
      </c>
      <c r="Z4" s="102">
        <f>IF('Data Entry'!Z4="Yes",1,IF('Data Entry'!Z4="No",0,IF('Data Entry'!Z4="Not Possible","",2)))</f>
        <v>2</v>
      </c>
      <c r="AA4" s="102">
        <f>IF('Data Entry'!AA4="Yes",1,IF('Data Entry'!AA4="No",0,IF('Data Entry'!AA4="Not Possible","",2)))</f>
        <v>2</v>
      </c>
      <c r="AB4" s="102">
        <f>IF('Data Entry'!AB4="Yes",1,IF('Data Entry'!AB4="No",0,IF('Data Entry'!AB4="Not Possible","",2)))</f>
        <v>2</v>
      </c>
      <c r="AC4" s="102">
        <f>IF('Data Entry'!AC4="Yes",1,IF('Data Entry'!AC4="No",0,IF('Data Entry'!AC4="Not Possible","",2)))</f>
        <v>2</v>
      </c>
      <c r="AD4" s="102">
        <f>IF('Data Entry'!AD4="Yes",1,IF('Data Entry'!AD4="No",0,IF('Data Entry'!AD4="Not Possible","",2)))</f>
        <v>2</v>
      </c>
      <c r="AE4" s="102">
        <f>IF('Data Entry'!AE4="Yes",1,IF('Data Entry'!AE4="No",0,IF('Data Entry'!AE4="Not Possible","",2)))</f>
        <v>2</v>
      </c>
      <c r="AF4" s="102">
        <f>IF('Data Entry'!AF4="Yes",1,IF('Data Entry'!AF4="No",0,IF('Data Entry'!AF4="Not Possible","",2)))</f>
        <v>2</v>
      </c>
      <c r="AG4" s="102">
        <f>IF('Data Entry'!AG4="Yes",1,IF('Data Entry'!AG4="No",0,IF('Data Entry'!AG4="Not Possible","",2)))</f>
        <v>2</v>
      </c>
      <c r="AH4" s="102">
        <f>IF('Data Entry'!AH4="Yes",1,IF('Data Entry'!AH4="No",0,IF('Data Entry'!AH4="Not Possible","",2)))</f>
        <v>2</v>
      </c>
      <c r="AI4" s="102">
        <f>IF('Data Entry'!AI4="Yes",1,IF('Data Entry'!AI4="No",0,IF('Data Entry'!AI4="Not Possible","",2)))</f>
        <v>2</v>
      </c>
      <c r="AJ4" s="102">
        <f>IF('Data Entry'!AJ4="Yes",1,IF('Data Entry'!AJ4="No",0,IF('Data Entry'!AJ4="Not Possible","",2)))</f>
        <v>2</v>
      </c>
      <c r="AK4" s="102">
        <f>IF('Data Entry'!AK4="Yes",1,IF('Data Entry'!AK4="No",0,IF('Data Entry'!AK4="Not Possible","",2)))</f>
        <v>2</v>
      </c>
      <c r="AL4" s="102">
        <f>IF('Data Entry'!AL4="Yes",1,IF('Data Entry'!AL4="No",0,IF('Data Entry'!AL4="Not Possible","",2)))</f>
        <v>2</v>
      </c>
      <c r="AM4" s="102">
        <f>IF('Data Entry'!AM4="Yes",1,IF('Data Entry'!AM4="No",0,IF('Data Entry'!AM4="Not Possible","",2)))</f>
        <v>2</v>
      </c>
      <c r="AN4" s="102">
        <f>IF('Data Entry'!AN4="Yes",1,IF('Data Entry'!AN4="No",0,IF('Data Entry'!AN4="Not Possible","",2)))</f>
        <v>2</v>
      </c>
      <c r="AO4" s="102">
        <f>IF('Data Entry'!AO4="Yes",1,IF('Data Entry'!AO4="No",0,IF('Data Entry'!AO4="Not Possible","",2)))</f>
        <v>2</v>
      </c>
      <c r="AP4" s="102">
        <f>IF('Data Entry'!AP4="Yes",1,IF('Data Entry'!AP4="No",0,IF('Data Entry'!AP4="Not Possible","",2)))</f>
        <v>2</v>
      </c>
      <c r="AQ4" s="102">
        <f>IF('Data Entry'!AQ4="Yes",1,IF('Data Entry'!AQ4="No",0,IF('Data Entry'!AQ4="Not Possible","",2)))</f>
        <v>2</v>
      </c>
      <c r="AR4" s="102">
        <f>IF('Data Entry'!AR4="Yes",1,IF('Data Entry'!AR4="No",0,IF('Data Entry'!AR4="Not Possible","",2)))</f>
        <v>2</v>
      </c>
      <c r="AS4" s="102">
        <f>IF('Data Entry'!AS4="Yes",1,IF('Data Entry'!AS4="No",0,IF('Data Entry'!AS4="Not Possible","",2)))</f>
        <v>2</v>
      </c>
      <c r="AT4" s="102">
        <f>IF('Data Entry'!AT4="Yes",1,IF('Data Entry'!AT4="No",0,IF('Data Entry'!AT4="Not Possible","",2)))</f>
        <v>2</v>
      </c>
      <c r="AU4" s="102">
        <f>IF('Data Entry'!AU4="Yes",1,IF('Data Entry'!AU4="No",0,IF('Data Entry'!AU4="Not Possible","",2)))</f>
        <v>2</v>
      </c>
      <c r="AV4" s="102">
        <f>IF('Data Entry'!AV4="Yes",1,IF('Data Entry'!AV4="No",0,IF('Data Entry'!AV4="Not Possible","",2)))</f>
        <v>2</v>
      </c>
      <c r="AW4" s="102">
        <f>IF('Data Entry'!AW4="Yes",1,IF('Data Entry'!AW4="No",0,IF('Data Entry'!AW4="Not Possible","",2)))</f>
        <v>2</v>
      </c>
      <c r="AX4" s="102">
        <f>IF('Data Entry'!AX4="Yes",1,IF('Data Entry'!AX4="No",0,IF('Data Entry'!AX4="Not Possible","",2)))</f>
        <v>2</v>
      </c>
      <c r="AY4" s="102">
        <f>IF('Data Entry'!AY4="Yes",1,IF('Data Entry'!AY4="No",0,IF('Data Entry'!AY4="Not Possible","",2)))</f>
        <v>2</v>
      </c>
      <c r="AZ4" s="102">
        <f>IF('Data Entry'!AZ4="Yes",1,IF('Data Entry'!AZ4="No",0,IF('Data Entry'!AZ4="Not Possible","",2)))</f>
        <v>2</v>
      </c>
      <c r="BA4" s="102">
        <f>IF('Data Entry'!BA4="Yes",1,IF('Data Entry'!BA4="No",0,IF('Data Entry'!BA4="Not Possible","",2)))</f>
        <v>2</v>
      </c>
      <c r="BB4" s="102">
        <f>IF('Data Entry'!BB4="Yes",1,IF('Data Entry'!BB4="No",0,IF('Data Entry'!BB4="Not Possible","",2)))</f>
        <v>2</v>
      </c>
      <c r="BC4" s="102">
        <f>IF('Data Entry'!BC4="Yes",1,IF('Data Entry'!BC4="No",0,IF('Data Entry'!BC4="Not Possible","",2)))</f>
        <v>2</v>
      </c>
      <c r="BD4" s="102">
        <f>IF('Data Entry'!BD4="Yes",1,IF('Data Entry'!BD4="No",0,IF('Data Entry'!BD4="Not Possible","",2)))</f>
        <v>2</v>
      </c>
      <c r="BE4" s="102">
        <f>IF('Data Entry'!BE4="Yes",1,IF('Data Entry'!BE4="No",0,IF('Data Entry'!BE4="Not Possible","",2)))</f>
        <v>2</v>
      </c>
      <c r="BF4" s="102">
        <f>IF('Data Entry'!BF4="Yes",1,IF('Data Entry'!BF4="No",0,IF('Data Entry'!BF4="Not Possible","",2)))</f>
        <v>2</v>
      </c>
      <c r="BG4" s="102">
        <f>IF('Data Entry'!BG4="Yes",1,IF('Data Entry'!BG4="No",0,IF('Data Entry'!BG4="Not Possible","",2)))</f>
        <v>2</v>
      </c>
      <c r="BH4" s="102">
        <f>IF('Data Entry'!BH4="Yes",1,IF('Data Entry'!BH4="No",0,IF('Data Entry'!BH4="Not Possible","",2)))</f>
        <v>2</v>
      </c>
      <c r="BI4" s="102">
        <f>IF('Data Entry'!BI4="Yes",1,IF('Data Entry'!BI4="No",0,IF('Data Entry'!BI4="Not Possible","",2)))</f>
        <v>2</v>
      </c>
      <c r="BJ4" s="102">
        <f>IF('Data Entry'!BJ4="Yes",1,IF('Data Entry'!BJ4="No",0,IF('Data Entry'!BJ4="Not Possible","",2)))</f>
        <v>2</v>
      </c>
      <c r="BK4" s="102">
        <f>IF('Data Entry'!BK4="Yes",1,IF('Data Entry'!BK4="No",0,IF('Data Entry'!BK4="Not Possible","",2)))</f>
        <v>2</v>
      </c>
      <c r="BL4" s="102">
        <f>IF('Data Entry'!BL4="Yes",1,IF('Data Entry'!BL4="No",0,IF('Data Entry'!BL4="Not Possible","",2)))</f>
        <v>2</v>
      </c>
      <c r="BM4" s="102">
        <f>IF('Data Entry'!BM4="Yes",1,IF('Data Entry'!BM4="No",0,IF('Data Entry'!BM4="Not Possible","",2)))</f>
        <v>2</v>
      </c>
      <c r="BN4" s="102">
        <f>IF('Data Entry'!BN4="Yes",1,IF('Data Entry'!BN4="No",0,IF('Data Entry'!BN4="Not Possible","",2)))</f>
        <v>2</v>
      </c>
      <c r="BO4" s="102">
        <f>IF('Data Entry'!BO4="Yes",1,IF('Data Entry'!BO4="No",0,IF('Data Entry'!BO4="Not Possible","",2)))</f>
        <v>2</v>
      </c>
      <c r="BP4" s="102">
        <f>IF('Data Entry'!BP4="Yes",1,IF('Data Entry'!BP4="No",0,IF('Data Entry'!BP4="Not Possible","",2)))</f>
        <v>2</v>
      </c>
      <c r="BQ4" s="102">
        <f>IF('Data Entry'!BQ4="Yes",1,IF('Data Entry'!BQ4="No",0,IF('Data Entry'!BQ4="Not Possible","",2)))</f>
        <v>2</v>
      </c>
      <c r="BR4" s="102">
        <f>IF('Data Entry'!BR4="Yes",1,IF('Data Entry'!BR4="No",0,IF('Data Entry'!BR4="Not Possible","",2)))</f>
        <v>2</v>
      </c>
      <c r="BS4" s="102">
        <f>IF('Data Entry'!BS4="Yes",1,IF('Data Entry'!BS4="No",0,IF('Data Entry'!BS4="Not Possible","",2)))</f>
        <v>2</v>
      </c>
      <c r="BT4" s="102">
        <f>IF('Data Entry'!BT4="Yes",1,IF('Data Entry'!BT4="No",0,IF('Data Entry'!BT4="Not Possible","",2)))</f>
        <v>2</v>
      </c>
      <c r="BU4" s="102">
        <f>IF('Data Entry'!BU4="Yes",1,IF('Data Entry'!BU4="No",0,IF('Data Entry'!BU4="Not Possible","",2)))</f>
        <v>2</v>
      </c>
      <c r="BV4" s="102">
        <f>IF('Data Entry'!BV4="Yes",1,IF('Data Entry'!BV4="No",0,IF('Data Entry'!BV4="Not Possible","",2)))</f>
        <v>2</v>
      </c>
      <c r="BW4" s="102">
        <f>IF('Data Entry'!BW4="Yes",1,IF('Data Entry'!BW4="No",0,IF('Data Entry'!BW4="Not Possible","",2)))</f>
        <v>2</v>
      </c>
      <c r="BX4" s="102">
        <f>IF('Data Entry'!BX4="Yes",1,IF('Data Entry'!BX4="No",0,IF('Data Entry'!BX4="Not Possible","",2)))</f>
        <v>2</v>
      </c>
      <c r="BY4" s="102">
        <f>IF('Data Entry'!BY4="Yes",1,IF('Data Entry'!BY4="No",0,IF('Data Entry'!BY4="Not Possible","",2)))</f>
        <v>2</v>
      </c>
      <c r="BZ4" s="102">
        <f>IF('Data Entry'!BZ4="Yes",1,IF('Data Entry'!BZ4="No",0,IF('Data Entry'!BZ4="Not Possible","",2)))</f>
        <v>2</v>
      </c>
      <c r="CA4" s="102">
        <f>IF('Data Entry'!CA4="Yes",1,IF('Data Entry'!CA4="No",0,IF('Data Entry'!CA4="Not Possible","",2)))</f>
        <v>2</v>
      </c>
      <c r="CB4" s="102">
        <f>IF('Data Entry'!CB4="Yes",1,IF('Data Entry'!CB4="No",0,IF('Data Entry'!CB4="Not Possible","",2)))</f>
        <v>2</v>
      </c>
      <c r="CC4" s="102">
        <f>IF('Data Entry'!CC4="Yes",1,IF('Data Entry'!CC4="No",0,IF('Data Entry'!CC4="Not Possible","",2)))</f>
        <v>2</v>
      </c>
      <c r="CD4" s="102">
        <f>IF('Data Entry'!CD4="Yes",1,IF('Data Entry'!CD4="No",0,IF('Data Entry'!CD4="Not Possible","",2)))</f>
        <v>2</v>
      </c>
      <c r="CE4" s="102">
        <f>IF('Data Entry'!CE4="Yes",1,IF('Data Entry'!CE4="No",0,IF('Data Entry'!CE4="Not Possible","",2)))</f>
        <v>2</v>
      </c>
      <c r="CF4" s="102">
        <f>IF('Data Entry'!CF4="Yes",1,IF('Data Entry'!CF4="No",0,IF('Data Entry'!CF4="Not Possible","",2)))</f>
        <v>2</v>
      </c>
      <c r="CG4" s="102">
        <f>IF('Data Entry'!CG4="Yes",1,IF('Data Entry'!CG4="No",0,IF('Data Entry'!CG4="Not Possible","",2)))</f>
        <v>2</v>
      </c>
      <c r="CH4" s="102">
        <f>IF('Data Entry'!CH4="Yes",1,IF('Data Entry'!CH4="No",0,IF('Data Entry'!CH4="Not Possible","",2)))</f>
        <v>2</v>
      </c>
      <c r="CI4" s="102">
        <f>IF('Data Entry'!CI4="Yes",1,IF('Data Entry'!CI4="No",0,IF('Data Entry'!CI4="Not Possible","",2)))</f>
        <v>2</v>
      </c>
      <c r="CJ4" s="102">
        <f>IF('Data Entry'!CJ4="Yes",1,IF('Data Entry'!CJ4="No",0,IF('Data Entry'!CJ4="Not Possible","",2)))</f>
        <v>2</v>
      </c>
      <c r="CK4" s="102">
        <f>IF('Data Entry'!CK4="Yes",1,IF('Data Entry'!CK4="No",0,IF('Data Entry'!CK4="Not Possible","",2)))</f>
        <v>2</v>
      </c>
      <c r="CL4" s="102">
        <f>IF('Data Entry'!CL4="Yes",1,IF('Data Entry'!CL4="No",0,IF('Data Entry'!CL4="Not Possible","",2)))</f>
        <v>2</v>
      </c>
      <c r="CM4" s="102">
        <f>IF('Data Entry'!CM4="Yes",1,IF('Data Entry'!CM4="No",0,IF('Data Entry'!CM4="Not Possible","",2)))</f>
        <v>2</v>
      </c>
      <c r="CN4" s="102">
        <f>IF('Data Entry'!CN4="Yes",1,IF('Data Entry'!CN4="No",0,IF('Data Entry'!CN4="Not Possible","",2)))</f>
        <v>2</v>
      </c>
      <c r="CO4" s="102">
        <f>IF('Data Entry'!CO4="Yes",1,IF('Data Entry'!CO4="No",0,IF('Data Entry'!CO4="Not Possible","",2)))</f>
        <v>2</v>
      </c>
      <c r="CP4" s="102">
        <f>IF('Data Entry'!CP4="Yes",1,IF('Data Entry'!CP4="No",0,IF('Data Entry'!CP4="Not Possible","",2)))</f>
        <v>2</v>
      </c>
      <c r="CQ4" s="102">
        <f>IF('Data Entry'!CQ4="Yes",1,IF('Data Entry'!CQ4="No",0,IF('Data Entry'!CQ4="Not Possible","",2)))</f>
        <v>2</v>
      </c>
      <c r="CR4" s="102">
        <f>IF('Data Entry'!CR4="Yes",1,IF('Data Entry'!CR4="No",0,IF('Data Entry'!CR4="Not Possible","",2)))</f>
        <v>2</v>
      </c>
      <c r="CS4" s="102">
        <f>IF('Data Entry'!CS4="Yes",1,IF('Data Entry'!CS4="No",0,IF('Data Entry'!CS4="Not Possible","",2)))</f>
        <v>2</v>
      </c>
      <c r="CT4" s="102">
        <f>IF('Data Entry'!CT4="Yes",1,IF('Data Entry'!CT4="No",0,IF('Data Entry'!CT4="Not Possible","",2)))</f>
        <v>2</v>
      </c>
      <c r="CU4" s="102">
        <f>IF('Data Entry'!CU4="Yes",1,IF('Data Entry'!CU4="No",0,IF('Data Entry'!CU4="Not Possible","",2)))</f>
        <v>2</v>
      </c>
      <c r="CV4" s="102">
        <f>IF('Data Entry'!CV4="Yes",1,IF('Data Entry'!CV4="No",0,IF('Data Entry'!CV4="Not Possible","",2)))</f>
        <v>2</v>
      </c>
      <c r="CW4" s="102">
        <f>IF('Data Entry'!CW4="Yes",1,IF('Data Entry'!CW4="No",0,IF('Data Entry'!CW4="Not Possible","",2)))</f>
        <v>2</v>
      </c>
      <c r="CX4" s="102">
        <f>IF('Data Entry'!CX4="Yes",1,IF('Data Entry'!CX4="No",0,IF('Data Entry'!CX4="Not Possible","",2)))</f>
        <v>2</v>
      </c>
      <c r="CY4" s="102">
        <f>IF('Data Entry'!CY4="Yes",1,IF('Data Entry'!CY4="No",0,IF('Data Entry'!CY4="Not Possible","",2)))</f>
        <v>2</v>
      </c>
      <c r="CZ4" s="102">
        <f>IF('Data Entry'!CZ4="Yes",1,IF('Data Entry'!CZ4="No",0,IF('Data Entry'!CZ4="Not Possible","",2)))</f>
        <v>2</v>
      </c>
      <c r="DA4" s="102">
        <f>IF('Data Entry'!DA4="Yes",1,IF('Data Entry'!DA4="No",0,IF('Data Entry'!DA4="Not Possible","",2)))</f>
        <v>2</v>
      </c>
      <c r="DB4" s="102">
        <f>IF('Data Entry'!DB4="Yes",1,IF('Data Entry'!DB4="No",0,IF('Data Entry'!DB4="Not Possible","",2)))</f>
        <v>2</v>
      </c>
      <c r="DC4" s="102">
        <f>IF('Data Entry'!DC4="Yes",1,IF('Data Entry'!DC4="No",0,IF('Data Entry'!DC4="Not Possible","",2)))</f>
        <v>2</v>
      </c>
      <c r="DD4" s="102">
        <f>IF('Data Entry'!DD4="Yes",1,IF('Data Entry'!DD4="No",0,IF('Data Entry'!DD4="Not Possible","",2)))</f>
        <v>2</v>
      </c>
      <c r="DE4" s="102">
        <f>IF('Data Entry'!DE4="Yes",1,IF('Data Entry'!DE4="No",0,IF('Data Entry'!DE4="Not Possible","",2)))</f>
        <v>2</v>
      </c>
      <c r="DF4" s="102">
        <f>IF('Data Entry'!DF4="Yes",1,IF('Data Entry'!DF4="No",0,IF('Data Entry'!DF4="Not Possible","",2)))</f>
        <v>2</v>
      </c>
      <c r="DG4" s="102">
        <f>IF('Data Entry'!DG4="Yes",1,IF('Data Entry'!DG4="No",0,IF('Data Entry'!DG4="Not Possible","",2)))</f>
        <v>2</v>
      </c>
      <c r="DH4" s="102">
        <f>IF('Data Entry'!DH4="Yes",1,IF('Data Entry'!DH4="No",0,IF('Data Entry'!DH4="Not Possible","",2)))</f>
        <v>2</v>
      </c>
      <c r="DI4" s="102">
        <f>IF('Data Entry'!DI4="Yes",1,IF('Data Entry'!DI4="No",0,IF('Data Entry'!DI4="Not Possible","",2)))</f>
        <v>2</v>
      </c>
      <c r="DJ4" s="102">
        <f>IF('Data Entry'!DJ4="Yes",1,IF('Data Entry'!DJ4="No",0,IF('Data Entry'!DJ4="Not Possible","",2)))</f>
        <v>2</v>
      </c>
      <c r="DK4" s="102">
        <f>IF('Data Entry'!DK4="Yes",1,IF('Data Entry'!DK4="No",0,IF('Data Entry'!DK4="Not Possible","",2)))</f>
        <v>2</v>
      </c>
      <c r="DL4" s="102">
        <f>IF('Data Entry'!DL4="Yes",1,IF('Data Entry'!DL4="No",0,IF('Data Entry'!DL4="Not Possible","",2)))</f>
        <v>2</v>
      </c>
      <c r="DM4" s="102">
        <f>IF('Data Entry'!DM4="Yes",1,IF('Data Entry'!DM4="No",0,IF('Data Entry'!DM4="Not Possible","",2)))</f>
        <v>2</v>
      </c>
      <c r="DN4" s="102">
        <f>IF('Data Entry'!DN4="Yes",1,IF('Data Entry'!DN4="No",0,IF('Data Entry'!DN4="Not Possible","",2)))</f>
        <v>2</v>
      </c>
      <c r="DO4" s="102">
        <f>IF('Data Entry'!DO4="Yes",1,IF('Data Entry'!DO4="No",0,IF('Data Entry'!DO4="Not Possible","",2)))</f>
        <v>2</v>
      </c>
      <c r="DP4" s="102">
        <f>IF('Data Entry'!DP4="Yes",1,IF('Data Entry'!DP4="No",0,IF('Data Entry'!DP4="Not Possible","",2)))</f>
        <v>2</v>
      </c>
      <c r="DQ4" s="102">
        <f>IF('Data Entry'!DQ4="Yes",1,IF('Data Entry'!DQ4="No",0,IF('Data Entry'!DQ4="Not Possible","",2)))</f>
        <v>2</v>
      </c>
      <c r="DR4" s="102">
        <f>IF('Data Entry'!DR4="Yes",1,IF('Data Entry'!DR4="No",0,IF('Data Entry'!DR4="Not Possible","",2)))</f>
        <v>2</v>
      </c>
      <c r="DS4" s="102">
        <f>IF('Data Entry'!DS4="Yes",1,IF('Data Entry'!DS4="No",0,IF('Data Entry'!DS4="Not Possible","",2)))</f>
        <v>2</v>
      </c>
      <c r="DT4" s="102">
        <f>IF('Data Entry'!DT4="Yes",1,IF('Data Entry'!DT4="No",0,IF('Data Entry'!DT4="Not Possible","",2)))</f>
        <v>2</v>
      </c>
    </row>
    <row r="5" spans="1:124">
      <c r="A5" s="165" t="s">
        <v>15</v>
      </c>
      <c r="B5" s="165"/>
      <c r="C5" s="165"/>
      <c r="D5" s="165"/>
      <c r="E5" s="87">
        <f>IF('Data Entry'!E5="Yes",1,IF('Data Entry'!E5="No",0,IF('Data Entry'!E5="Not Possible","",2)))</f>
        <v>2</v>
      </c>
      <c r="F5" s="87">
        <f>IF('Data Entry'!F5="Yes",1,IF('Data Entry'!F5="No",0,IF('Data Entry'!F5="Not Possible","",2)))</f>
        <v>2</v>
      </c>
      <c r="G5" s="87">
        <f>IF('Data Entry'!G5="Yes",1,IF('Data Entry'!G5="No",0,IF('Data Entry'!G5="Not Possible","",2)))</f>
        <v>2</v>
      </c>
      <c r="H5" s="87">
        <f>IF('Data Entry'!H5="Yes",1,IF('Data Entry'!H5="No",0,IF('Data Entry'!H5="Not Possible","",2)))</f>
        <v>2</v>
      </c>
      <c r="I5" s="87">
        <f>IF('Data Entry'!I5="Yes",1,IF('Data Entry'!I5="No",0,IF('Data Entry'!I5="Not Possible","",2)))</f>
        <v>2</v>
      </c>
      <c r="J5" s="87">
        <f>IF('Data Entry'!J5="Yes",1,IF('Data Entry'!J5="No",0,IF('Data Entry'!J5="Not Possible","",2)))</f>
        <v>2</v>
      </c>
      <c r="K5" s="87">
        <f>IF('Data Entry'!K5="Yes",1,IF('Data Entry'!K5="No",0,IF('Data Entry'!K5="Not Possible","",2)))</f>
        <v>2</v>
      </c>
      <c r="L5" s="87">
        <f>IF('Data Entry'!L5="Yes",1,IF('Data Entry'!L5="No",0,IF('Data Entry'!L5="Not Possible","",2)))</f>
        <v>2</v>
      </c>
      <c r="M5" s="87">
        <f>IF('Data Entry'!M5="Yes",1,IF('Data Entry'!M5="No",0,IF('Data Entry'!M5="Not Possible","",2)))</f>
        <v>2</v>
      </c>
      <c r="N5" s="87">
        <f>IF('Data Entry'!N5="Yes",1,IF('Data Entry'!N5="No",0,IF('Data Entry'!N5="Not Possible","",2)))</f>
        <v>2</v>
      </c>
      <c r="O5" s="87">
        <f>IF('Data Entry'!O5="Yes",1,IF('Data Entry'!O5="No",0,IF('Data Entry'!O5="Not Possible","",2)))</f>
        <v>2</v>
      </c>
      <c r="P5" s="87">
        <f>IF('Data Entry'!P5="Yes",1,IF('Data Entry'!P5="No",0,IF('Data Entry'!P5="Not Possible","",2)))</f>
        <v>2</v>
      </c>
      <c r="Q5" s="87">
        <f>IF('Data Entry'!Q5="Yes",1,IF('Data Entry'!Q5="No",0,IF('Data Entry'!Q5="Not Possible","",2)))</f>
        <v>2</v>
      </c>
      <c r="R5" s="87">
        <f>IF('Data Entry'!R5="Yes",1,IF('Data Entry'!R5="No",0,IF('Data Entry'!R5="Not Possible","",2)))</f>
        <v>2</v>
      </c>
      <c r="S5" s="87">
        <f>IF('Data Entry'!S5="Yes",1,IF('Data Entry'!S5="No",0,IF('Data Entry'!S5="Not Possible","",2)))</f>
        <v>2</v>
      </c>
      <c r="T5" s="87">
        <f>IF('Data Entry'!T5="Yes",1,IF('Data Entry'!T5="No",0,IF('Data Entry'!T5="Not Possible","",2)))</f>
        <v>2</v>
      </c>
      <c r="U5" s="87">
        <f>IF('Data Entry'!U5="Yes",1,IF('Data Entry'!U5="No",0,IF('Data Entry'!U5="Not Possible","",2)))</f>
        <v>2</v>
      </c>
      <c r="V5" s="87">
        <f>IF('Data Entry'!V5="Yes",1,IF('Data Entry'!V5="No",0,IF('Data Entry'!V5="Not Possible","",2)))</f>
        <v>2</v>
      </c>
      <c r="W5" s="87">
        <f>IF('Data Entry'!W5="Yes",1,IF('Data Entry'!W5="No",0,IF('Data Entry'!W5="Not Possible","",2)))</f>
        <v>2</v>
      </c>
      <c r="X5" s="87">
        <f>IF('Data Entry'!X5="Yes",1,IF('Data Entry'!X5="No",0,IF('Data Entry'!X5="Not Possible","",2)))</f>
        <v>2</v>
      </c>
      <c r="Y5" s="87">
        <f>IF('Data Entry'!Y5="Yes",1,IF('Data Entry'!Y5="No",0,IF('Data Entry'!Y5="Not Possible","",2)))</f>
        <v>2</v>
      </c>
      <c r="Z5" s="87">
        <f>IF('Data Entry'!Z5="Yes",1,IF('Data Entry'!Z5="No",0,IF('Data Entry'!Z5="Not Possible","",2)))</f>
        <v>2</v>
      </c>
      <c r="AA5" s="87">
        <f>IF('Data Entry'!AA5="Yes",1,IF('Data Entry'!AA5="No",0,IF('Data Entry'!AA5="Not Possible","",2)))</f>
        <v>2</v>
      </c>
      <c r="AB5" s="87">
        <f>IF('Data Entry'!AB5="Yes",1,IF('Data Entry'!AB5="No",0,IF('Data Entry'!AB5="Not Possible","",2)))</f>
        <v>2</v>
      </c>
      <c r="AC5" s="87">
        <f>IF('Data Entry'!AC5="Yes",1,IF('Data Entry'!AC5="No",0,IF('Data Entry'!AC5="Not Possible","",2)))</f>
        <v>2</v>
      </c>
      <c r="AD5" s="87">
        <f>IF('Data Entry'!AD5="Yes",1,IF('Data Entry'!AD5="No",0,IF('Data Entry'!AD5="Not Possible","",2)))</f>
        <v>2</v>
      </c>
      <c r="AE5" s="87">
        <f>IF('Data Entry'!AE5="Yes",1,IF('Data Entry'!AE5="No",0,IF('Data Entry'!AE5="Not Possible","",2)))</f>
        <v>2</v>
      </c>
      <c r="AF5" s="87">
        <f>IF('Data Entry'!AF5="Yes",1,IF('Data Entry'!AF5="No",0,IF('Data Entry'!AF5="Not Possible","",2)))</f>
        <v>2</v>
      </c>
      <c r="AG5" s="87">
        <f>IF('Data Entry'!AG5="Yes",1,IF('Data Entry'!AG5="No",0,IF('Data Entry'!AG5="Not Possible","",2)))</f>
        <v>2</v>
      </c>
      <c r="AH5" s="87">
        <f>IF('Data Entry'!AH5="Yes",1,IF('Data Entry'!AH5="No",0,IF('Data Entry'!AH5="Not Possible","",2)))</f>
        <v>2</v>
      </c>
      <c r="AI5" s="87">
        <f>IF('Data Entry'!AI5="Yes",1,IF('Data Entry'!AI5="No",0,IF('Data Entry'!AI5="Not Possible","",2)))</f>
        <v>2</v>
      </c>
      <c r="AJ5" s="87">
        <f>IF('Data Entry'!AJ5="Yes",1,IF('Data Entry'!AJ5="No",0,IF('Data Entry'!AJ5="Not Possible","",2)))</f>
        <v>2</v>
      </c>
      <c r="AK5" s="87">
        <f>IF('Data Entry'!AK5="Yes",1,IF('Data Entry'!AK5="No",0,IF('Data Entry'!AK5="Not Possible","",2)))</f>
        <v>2</v>
      </c>
      <c r="AL5" s="87">
        <f>IF('Data Entry'!AL5="Yes",1,IF('Data Entry'!AL5="No",0,IF('Data Entry'!AL5="Not Possible","",2)))</f>
        <v>2</v>
      </c>
      <c r="AM5" s="87">
        <f>IF('Data Entry'!AM5="Yes",1,IF('Data Entry'!AM5="No",0,IF('Data Entry'!AM5="Not Possible","",2)))</f>
        <v>2</v>
      </c>
      <c r="AN5" s="87">
        <f>IF('Data Entry'!AN5="Yes",1,IF('Data Entry'!AN5="No",0,IF('Data Entry'!AN5="Not Possible","",2)))</f>
        <v>2</v>
      </c>
      <c r="AO5" s="87">
        <f>IF('Data Entry'!AO5="Yes",1,IF('Data Entry'!AO5="No",0,IF('Data Entry'!AO5="Not Possible","",2)))</f>
        <v>2</v>
      </c>
      <c r="AP5" s="87">
        <f>IF('Data Entry'!AP5="Yes",1,IF('Data Entry'!AP5="No",0,IF('Data Entry'!AP5="Not Possible","",2)))</f>
        <v>2</v>
      </c>
      <c r="AQ5" s="87">
        <f>IF('Data Entry'!AQ5="Yes",1,IF('Data Entry'!AQ5="No",0,IF('Data Entry'!AQ5="Not Possible","",2)))</f>
        <v>2</v>
      </c>
      <c r="AR5" s="87">
        <f>IF('Data Entry'!AR5="Yes",1,IF('Data Entry'!AR5="No",0,IF('Data Entry'!AR5="Not Possible","",2)))</f>
        <v>2</v>
      </c>
      <c r="AS5" s="87">
        <f>IF('Data Entry'!AS5="Yes",1,IF('Data Entry'!AS5="No",0,IF('Data Entry'!AS5="Not Possible","",2)))</f>
        <v>2</v>
      </c>
      <c r="AT5" s="87">
        <f>IF('Data Entry'!AT5="Yes",1,IF('Data Entry'!AT5="No",0,IF('Data Entry'!AT5="Not Possible","",2)))</f>
        <v>2</v>
      </c>
      <c r="AU5" s="87">
        <f>IF('Data Entry'!AU5="Yes",1,IF('Data Entry'!AU5="No",0,IF('Data Entry'!AU5="Not Possible","",2)))</f>
        <v>2</v>
      </c>
      <c r="AV5" s="87">
        <f>IF('Data Entry'!AV5="Yes",1,IF('Data Entry'!AV5="No",0,IF('Data Entry'!AV5="Not Possible","",2)))</f>
        <v>2</v>
      </c>
      <c r="AW5" s="87">
        <f>IF('Data Entry'!AW5="Yes",1,IF('Data Entry'!AW5="No",0,IF('Data Entry'!AW5="Not Possible","",2)))</f>
        <v>2</v>
      </c>
      <c r="AX5" s="87">
        <f>IF('Data Entry'!AX5="Yes",1,IF('Data Entry'!AX5="No",0,IF('Data Entry'!AX5="Not Possible","",2)))</f>
        <v>2</v>
      </c>
      <c r="AY5" s="87">
        <f>IF('Data Entry'!AY5="Yes",1,IF('Data Entry'!AY5="No",0,IF('Data Entry'!AY5="Not Possible","",2)))</f>
        <v>2</v>
      </c>
      <c r="AZ5" s="87">
        <f>IF('Data Entry'!AZ5="Yes",1,IF('Data Entry'!AZ5="No",0,IF('Data Entry'!AZ5="Not Possible","",2)))</f>
        <v>2</v>
      </c>
      <c r="BA5" s="87">
        <f>IF('Data Entry'!BA5="Yes",1,IF('Data Entry'!BA5="No",0,IF('Data Entry'!BA5="Not Possible","",2)))</f>
        <v>2</v>
      </c>
      <c r="BB5" s="87">
        <f>IF('Data Entry'!BB5="Yes",1,IF('Data Entry'!BB5="No",0,IF('Data Entry'!BB5="Not Possible","",2)))</f>
        <v>2</v>
      </c>
      <c r="BC5" s="87">
        <f>IF('Data Entry'!BC5="Yes",1,IF('Data Entry'!BC5="No",0,IF('Data Entry'!BC5="Not Possible","",2)))</f>
        <v>2</v>
      </c>
      <c r="BD5" s="87">
        <f>IF('Data Entry'!BD5="Yes",1,IF('Data Entry'!BD5="No",0,IF('Data Entry'!BD5="Not Possible","",2)))</f>
        <v>2</v>
      </c>
      <c r="BE5" s="87">
        <f>IF('Data Entry'!BE5="Yes",1,IF('Data Entry'!BE5="No",0,IF('Data Entry'!BE5="Not Possible","",2)))</f>
        <v>2</v>
      </c>
      <c r="BF5" s="87">
        <f>IF('Data Entry'!BF5="Yes",1,IF('Data Entry'!BF5="No",0,IF('Data Entry'!BF5="Not Possible","",2)))</f>
        <v>2</v>
      </c>
      <c r="BG5" s="87">
        <f>IF('Data Entry'!BG5="Yes",1,IF('Data Entry'!BG5="No",0,IF('Data Entry'!BG5="Not Possible","",2)))</f>
        <v>2</v>
      </c>
      <c r="BH5" s="87">
        <f>IF('Data Entry'!BH5="Yes",1,IF('Data Entry'!BH5="No",0,IF('Data Entry'!BH5="Not Possible","",2)))</f>
        <v>2</v>
      </c>
      <c r="BI5" s="87">
        <f>IF('Data Entry'!BI5="Yes",1,IF('Data Entry'!BI5="No",0,IF('Data Entry'!BI5="Not Possible","",2)))</f>
        <v>2</v>
      </c>
      <c r="BJ5" s="87">
        <f>IF('Data Entry'!BJ5="Yes",1,IF('Data Entry'!BJ5="No",0,IF('Data Entry'!BJ5="Not Possible","",2)))</f>
        <v>2</v>
      </c>
      <c r="BK5" s="87">
        <f>IF('Data Entry'!BK5="Yes",1,IF('Data Entry'!BK5="No",0,IF('Data Entry'!BK5="Not Possible","",2)))</f>
        <v>2</v>
      </c>
      <c r="BL5" s="87">
        <f>IF('Data Entry'!BL5="Yes",1,IF('Data Entry'!BL5="No",0,IF('Data Entry'!BL5="Not Possible","",2)))</f>
        <v>2</v>
      </c>
      <c r="BM5" s="87">
        <f>IF('Data Entry'!BM5="Yes",1,IF('Data Entry'!BM5="No",0,IF('Data Entry'!BM5="Not Possible","",2)))</f>
        <v>2</v>
      </c>
      <c r="BN5" s="87">
        <f>IF('Data Entry'!BN5="Yes",1,IF('Data Entry'!BN5="No",0,IF('Data Entry'!BN5="Not Possible","",2)))</f>
        <v>2</v>
      </c>
      <c r="BO5" s="87">
        <f>IF('Data Entry'!BO5="Yes",1,IF('Data Entry'!BO5="No",0,IF('Data Entry'!BO5="Not Possible","",2)))</f>
        <v>2</v>
      </c>
      <c r="BP5" s="87">
        <f>IF('Data Entry'!BP5="Yes",1,IF('Data Entry'!BP5="No",0,IF('Data Entry'!BP5="Not Possible","",2)))</f>
        <v>2</v>
      </c>
      <c r="BQ5" s="87">
        <f>IF('Data Entry'!BQ5="Yes",1,IF('Data Entry'!BQ5="No",0,IF('Data Entry'!BQ5="Not Possible","",2)))</f>
        <v>2</v>
      </c>
      <c r="BR5" s="87">
        <f>IF('Data Entry'!BR5="Yes",1,IF('Data Entry'!BR5="No",0,IF('Data Entry'!BR5="Not Possible","",2)))</f>
        <v>2</v>
      </c>
      <c r="BS5" s="87">
        <f>IF('Data Entry'!BS5="Yes",1,IF('Data Entry'!BS5="No",0,IF('Data Entry'!BS5="Not Possible","",2)))</f>
        <v>2</v>
      </c>
      <c r="BT5" s="87">
        <f>IF('Data Entry'!BT5="Yes",1,IF('Data Entry'!BT5="No",0,IF('Data Entry'!BT5="Not Possible","",2)))</f>
        <v>2</v>
      </c>
      <c r="BU5" s="87">
        <f>IF('Data Entry'!BU5="Yes",1,IF('Data Entry'!BU5="No",0,IF('Data Entry'!BU5="Not Possible","",2)))</f>
        <v>2</v>
      </c>
      <c r="BV5" s="87">
        <f>IF('Data Entry'!BV5="Yes",1,IF('Data Entry'!BV5="No",0,IF('Data Entry'!BV5="Not Possible","",2)))</f>
        <v>2</v>
      </c>
      <c r="BW5" s="87">
        <f>IF('Data Entry'!BW5="Yes",1,IF('Data Entry'!BW5="No",0,IF('Data Entry'!BW5="Not Possible","",2)))</f>
        <v>2</v>
      </c>
      <c r="BX5" s="87">
        <f>IF('Data Entry'!BX5="Yes",1,IF('Data Entry'!BX5="No",0,IF('Data Entry'!BX5="Not Possible","",2)))</f>
        <v>2</v>
      </c>
      <c r="BY5" s="87">
        <f>IF('Data Entry'!BY5="Yes",1,IF('Data Entry'!BY5="No",0,IF('Data Entry'!BY5="Not Possible","",2)))</f>
        <v>2</v>
      </c>
      <c r="BZ5" s="87">
        <f>IF('Data Entry'!BZ5="Yes",1,IF('Data Entry'!BZ5="No",0,IF('Data Entry'!BZ5="Not Possible","",2)))</f>
        <v>2</v>
      </c>
      <c r="CA5" s="87">
        <f>IF('Data Entry'!CA5="Yes",1,IF('Data Entry'!CA5="No",0,IF('Data Entry'!CA5="Not Possible","",2)))</f>
        <v>2</v>
      </c>
      <c r="CB5" s="87">
        <f>IF('Data Entry'!CB5="Yes",1,IF('Data Entry'!CB5="No",0,IF('Data Entry'!CB5="Not Possible","",2)))</f>
        <v>2</v>
      </c>
      <c r="CC5" s="87">
        <f>IF('Data Entry'!CC5="Yes",1,IF('Data Entry'!CC5="No",0,IF('Data Entry'!CC5="Not Possible","",2)))</f>
        <v>2</v>
      </c>
      <c r="CD5" s="87">
        <f>IF('Data Entry'!CD5="Yes",1,IF('Data Entry'!CD5="No",0,IF('Data Entry'!CD5="Not Possible","",2)))</f>
        <v>2</v>
      </c>
      <c r="CE5" s="87">
        <f>IF('Data Entry'!CE5="Yes",1,IF('Data Entry'!CE5="No",0,IF('Data Entry'!CE5="Not Possible","",2)))</f>
        <v>2</v>
      </c>
      <c r="CF5" s="87">
        <f>IF('Data Entry'!CF5="Yes",1,IF('Data Entry'!CF5="No",0,IF('Data Entry'!CF5="Not Possible","",2)))</f>
        <v>2</v>
      </c>
      <c r="CG5" s="87">
        <f>IF('Data Entry'!CG5="Yes",1,IF('Data Entry'!CG5="No",0,IF('Data Entry'!CG5="Not Possible","",2)))</f>
        <v>2</v>
      </c>
      <c r="CH5" s="87">
        <f>IF('Data Entry'!CH5="Yes",1,IF('Data Entry'!CH5="No",0,IF('Data Entry'!CH5="Not Possible","",2)))</f>
        <v>2</v>
      </c>
      <c r="CI5" s="87">
        <f>IF('Data Entry'!CI5="Yes",1,IF('Data Entry'!CI5="No",0,IF('Data Entry'!CI5="Not Possible","",2)))</f>
        <v>2</v>
      </c>
      <c r="CJ5" s="87">
        <f>IF('Data Entry'!CJ5="Yes",1,IF('Data Entry'!CJ5="No",0,IF('Data Entry'!CJ5="Not Possible","",2)))</f>
        <v>2</v>
      </c>
      <c r="CK5" s="87">
        <f>IF('Data Entry'!CK5="Yes",1,IF('Data Entry'!CK5="No",0,IF('Data Entry'!CK5="Not Possible","",2)))</f>
        <v>2</v>
      </c>
      <c r="CL5" s="87">
        <f>IF('Data Entry'!CL5="Yes",1,IF('Data Entry'!CL5="No",0,IF('Data Entry'!CL5="Not Possible","",2)))</f>
        <v>2</v>
      </c>
      <c r="CM5" s="87">
        <f>IF('Data Entry'!CM5="Yes",1,IF('Data Entry'!CM5="No",0,IF('Data Entry'!CM5="Not Possible","",2)))</f>
        <v>2</v>
      </c>
      <c r="CN5" s="87">
        <f>IF('Data Entry'!CN5="Yes",1,IF('Data Entry'!CN5="No",0,IF('Data Entry'!CN5="Not Possible","",2)))</f>
        <v>2</v>
      </c>
      <c r="CO5" s="87">
        <f>IF('Data Entry'!CO5="Yes",1,IF('Data Entry'!CO5="No",0,IF('Data Entry'!CO5="Not Possible","",2)))</f>
        <v>2</v>
      </c>
      <c r="CP5" s="87">
        <f>IF('Data Entry'!CP5="Yes",1,IF('Data Entry'!CP5="No",0,IF('Data Entry'!CP5="Not Possible","",2)))</f>
        <v>2</v>
      </c>
      <c r="CQ5" s="87">
        <f>IF('Data Entry'!CQ5="Yes",1,IF('Data Entry'!CQ5="No",0,IF('Data Entry'!CQ5="Not Possible","",2)))</f>
        <v>2</v>
      </c>
      <c r="CR5" s="87">
        <f>IF('Data Entry'!CR5="Yes",1,IF('Data Entry'!CR5="No",0,IF('Data Entry'!CR5="Not Possible","",2)))</f>
        <v>2</v>
      </c>
      <c r="CS5" s="87">
        <f>IF('Data Entry'!CS5="Yes",1,IF('Data Entry'!CS5="No",0,IF('Data Entry'!CS5="Not Possible","",2)))</f>
        <v>2</v>
      </c>
      <c r="CT5" s="87">
        <f>IF('Data Entry'!CT5="Yes",1,IF('Data Entry'!CT5="No",0,IF('Data Entry'!CT5="Not Possible","",2)))</f>
        <v>2</v>
      </c>
      <c r="CU5" s="87">
        <f>IF('Data Entry'!CU5="Yes",1,IF('Data Entry'!CU5="No",0,IF('Data Entry'!CU5="Not Possible","",2)))</f>
        <v>2</v>
      </c>
      <c r="CV5" s="87">
        <f>IF('Data Entry'!CV5="Yes",1,IF('Data Entry'!CV5="No",0,IF('Data Entry'!CV5="Not Possible","",2)))</f>
        <v>2</v>
      </c>
      <c r="CW5" s="87">
        <f>IF('Data Entry'!CW5="Yes",1,IF('Data Entry'!CW5="No",0,IF('Data Entry'!CW5="Not Possible","",2)))</f>
        <v>2</v>
      </c>
      <c r="CX5" s="87">
        <f>IF('Data Entry'!CX5="Yes",1,IF('Data Entry'!CX5="No",0,IF('Data Entry'!CX5="Not Possible","",2)))</f>
        <v>2</v>
      </c>
      <c r="CY5" s="87">
        <f>IF('Data Entry'!CY5="Yes",1,IF('Data Entry'!CY5="No",0,IF('Data Entry'!CY5="Not Possible","",2)))</f>
        <v>2</v>
      </c>
      <c r="CZ5" s="87">
        <f>IF('Data Entry'!CZ5="Yes",1,IF('Data Entry'!CZ5="No",0,IF('Data Entry'!CZ5="Not Possible","",2)))</f>
        <v>2</v>
      </c>
      <c r="DA5" s="87">
        <f>IF('Data Entry'!DA5="Yes",1,IF('Data Entry'!DA5="No",0,IF('Data Entry'!DA5="Not Possible","",2)))</f>
        <v>2</v>
      </c>
      <c r="DB5" s="87">
        <f>IF('Data Entry'!DB5="Yes",1,IF('Data Entry'!DB5="No",0,IF('Data Entry'!DB5="Not Possible","",2)))</f>
        <v>2</v>
      </c>
      <c r="DC5" s="87">
        <f>IF('Data Entry'!DC5="Yes",1,IF('Data Entry'!DC5="No",0,IF('Data Entry'!DC5="Not Possible","",2)))</f>
        <v>2</v>
      </c>
      <c r="DD5" s="87">
        <f>IF('Data Entry'!DD5="Yes",1,IF('Data Entry'!DD5="No",0,IF('Data Entry'!DD5="Not Possible","",2)))</f>
        <v>2</v>
      </c>
      <c r="DE5" s="87">
        <f>IF('Data Entry'!DE5="Yes",1,IF('Data Entry'!DE5="No",0,IF('Data Entry'!DE5="Not Possible","",2)))</f>
        <v>2</v>
      </c>
      <c r="DF5" s="87">
        <f>IF('Data Entry'!DF5="Yes",1,IF('Data Entry'!DF5="No",0,IF('Data Entry'!DF5="Not Possible","",2)))</f>
        <v>2</v>
      </c>
      <c r="DG5" s="87">
        <f>IF('Data Entry'!DG5="Yes",1,IF('Data Entry'!DG5="No",0,IF('Data Entry'!DG5="Not Possible","",2)))</f>
        <v>2</v>
      </c>
      <c r="DH5" s="87">
        <f>IF('Data Entry'!DH5="Yes",1,IF('Data Entry'!DH5="No",0,IF('Data Entry'!DH5="Not Possible","",2)))</f>
        <v>2</v>
      </c>
      <c r="DI5" s="87">
        <f>IF('Data Entry'!DI5="Yes",1,IF('Data Entry'!DI5="No",0,IF('Data Entry'!DI5="Not Possible","",2)))</f>
        <v>2</v>
      </c>
      <c r="DJ5" s="87">
        <f>IF('Data Entry'!DJ5="Yes",1,IF('Data Entry'!DJ5="No",0,IF('Data Entry'!DJ5="Not Possible","",2)))</f>
        <v>2</v>
      </c>
      <c r="DK5" s="87">
        <f>IF('Data Entry'!DK5="Yes",1,IF('Data Entry'!DK5="No",0,IF('Data Entry'!DK5="Not Possible","",2)))</f>
        <v>2</v>
      </c>
      <c r="DL5" s="87">
        <f>IF('Data Entry'!DL5="Yes",1,IF('Data Entry'!DL5="No",0,IF('Data Entry'!DL5="Not Possible","",2)))</f>
        <v>2</v>
      </c>
      <c r="DM5" s="87">
        <f>IF('Data Entry'!DM5="Yes",1,IF('Data Entry'!DM5="No",0,IF('Data Entry'!DM5="Not Possible","",2)))</f>
        <v>2</v>
      </c>
      <c r="DN5" s="87">
        <f>IF('Data Entry'!DN5="Yes",1,IF('Data Entry'!DN5="No",0,IF('Data Entry'!DN5="Not Possible","",2)))</f>
        <v>2</v>
      </c>
      <c r="DO5" s="87">
        <f>IF('Data Entry'!DO5="Yes",1,IF('Data Entry'!DO5="No",0,IF('Data Entry'!DO5="Not Possible","",2)))</f>
        <v>2</v>
      </c>
      <c r="DP5" s="87">
        <f>IF('Data Entry'!DP5="Yes",1,IF('Data Entry'!DP5="No",0,IF('Data Entry'!DP5="Not Possible","",2)))</f>
        <v>2</v>
      </c>
      <c r="DQ5" s="87">
        <f>IF('Data Entry'!DQ5="Yes",1,IF('Data Entry'!DQ5="No",0,IF('Data Entry'!DQ5="Not Possible","",2)))</f>
        <v>2</v>
      </c>
      <c r="DR5" s="87">
        <f>IF('Data Entry'!DR5="Yes",1,IF('Data Entry'!DR5="No",0,IF('Data Entry'!DR5="Not Possible","",2)))</f>
        <v>2</v>
      </c>
      <c r="DS5" s="87">
        <f>IF('Data Entry'!DS5="Yes",1,IF('Data Entry'!DS5="No",0,IF('Data Entry'!DS5="Not Possible","",2)))</f>
        <v>2</v>
      </c>
      <c r="DT5" s="87">
        <f>IF('Data Entry'!DT5="Yes",1,IF('Data Entry'!DT5="No",0,IF('Data Entry'!DT5="Not Possible","",2)))</f>
        <v>2</v>
      </c>
    </row>
    <row r="6" spans="1:124">
      <c r="A6" s="165" t="s">
        <v>24</v>
      </c>
      <c r="B6" s="165"/>
      <c r="C6" s="165"/>
      <c r="D6" s="165"/>
      <c r="E6" s="87">
        <f>IF('Data Entry'!E6="Yes",1,IF('Data Entry'!E6="No",0,IF('Data Entry'!E6="Not Possible","",2)))</f>
        <v>2</v>
      </c>
      <c r="F6" s="87">
        <f>IF('Data Entry'!F6="Yes",1,IF('Data Entry'!F6="No",0,IF('Data Entry'!F6="Not Possible","",2)))</f>
        <v>2</v>
      </c>
      <c r="G6" s="87">
        <f>IF('Data Entry'!G6="Yes",1,IF('Data Entry'!G6="No",0,IF('Data Entry'!G6="Not Possible","",2)))</f>
        <v>2</v>
      </c>
      <c r="H6" s="87">
        <f>IF('Data Entry'!H6="Yes",1,IF('Data Entry'!H6="No",0,IF('Data Entry'!H6="Not Possible","",2)))</f>
        <v>2</v>
      </c>
      <c r="I6" s="87">
        <f>IF('Data Entry'!I6="Yes",1,IF('Data Entry'!I6="No",0,IF('Data Entry'!I6="Not Possible","",2)))</f>
        <v>2</v>
      </c>
      <c r="J6" s="87">
        <f>IF('Data Entry'!J6="Yes",1,IF('Data Entry'!J6="No",0,IF('Data Entry'!J6="Not Possible","",2)))</f>
        <v>2</v>
      </c>
      <c r="K6" s="87">
        <f>IF('Data Entry'!K6="Yes",1,IF('Data Entry'!K6="No",0,IF('Data Entry'!K6="Not Possible","",2)))</f>
        <v>2</v>
      </c>
      <c r="L6" s="87">
        <f>IF('Data Entry'!L6="Yes",1,IF('Data Entry'!L6="No",0,IF('Data Entry'!L6="Not Possible","",2)))</f>
        <v>2</v>
      </c>
      <c r="M6" s="87">
        <f>IF('Data Entry'!M6="Yes",1,IF('Data Entry'!M6="No",0,IF('Data Entry'!M6="Not Possible","",2)))</f>
        <v>2</v>
      </c>
      <c r="N6" s="87">
        <f>IF('Data Entry'!N6="Yes",1,IF('Data Entry'!N6="No",0,IF('Data Entry'!N6="Not Possible","",2)))</f>
        <v>2</v>
      </c>
      <c r="O6" s="87">
        <f>IF('Data Entry'!O6="Yes",1,IF('Data Entry'!O6="No",0,IF('Data Entry'!O6="Not Possible","",2)))</f>
        <v>2</v>
      </c>
      <c r="P6" s="87">
        <f>IF('Data Entry'!P6="Yes",1,IF('Data Entry'!P6="No",0,IF('Data Entry'!P6="Not Possible","",2)))</f>
        <v>2</v>
      </c>
      <c r="Q6" s="87">
        <f>IF('Data Entry'!Q6="Yes",1,IF('Data Entry'!Q6="No",0,IF('Data Entry'!Q6="Not Possible","",2)))</f>
        <v>2</v>
      </c>
      <c r="R6" s="87">
        <f>IF('Data Entry'!R6="Yes",1,IF('Data Entry'!R6="No",0,IF('Data Entry'!R6="Not Possible","",2)))</f>
        <v>2</v>
      </c>
      <c r="S6" s="87">
        <f>IF('Data Entry'!S6="Yes",1,IF('Data Entry'!S6="No",0,IF('Data Entry'!S6="Not Possible","",2)))</f>
        <v>2</v>
      </c>
      <c r="T6" s="87">
        <f>IF('Data Entry'!T6="Yes",1,IF('Data Entry'!T6="No",0,IF('Data Entry'!T6="Not Possible","",2)))</f>
        <v>2</v>
      </c>
      <c r="U6" s="87">
        <f>IF('Data Entry'!U6="Yes",1,IF('Data Entry'!U6="No",0,IF('Data Entry'!U6="Not Possible","",2)))</f>
        <v>2</v>
      </c>
      <c r="V6" s="87">
        <f>IF('Data Entry'!V6="Yes",1,IF('Data Entry'!V6="No",0,IF('Data Entry'!V6="Not Possible","",2)))</f>
        <v>2</v>
      </c>
      <c r="W6" s="87">
        <f>IF('Data Entry'!W6="Yes",1,IF('Data Entry'!W6="No",0,IF('Data Entry'!W6="Not Possible","",2)))</f>
        <v>2</v>
      </c>
      <c r="X6" s="87">
        <f>IF('Data Entry'!X6="Yes",1,IF('Data Entry'!X6="No",0,IF('Data Entry'!X6="Not Possible","",2)))</f>
        <v>2</v>
      </c>
      <c r="Y6" s="87">
        <f>IF('Data Entry'!Y6="Yes",1,IF('Data Entry'!Y6="No",0,IF('Data Entry'!Y6="Not Possible","",2)))</f>
        <v>2</v>
      </c>
      <c r="Z6" s="87">
        <f>IF('Data Entry'!Z6="Yes",1,IF('Data Entry'!Z6="No",0,IF('Data Entry'!Z6="Not Possible","",2)))</f>
        <v>2</v>
      </c>
      <c r="AA6" s="87">
        <f>IF('Data Entry'!AA6="Yes",1,IF('Data Entry'!AA6="No",0,IF('Data Entry'!AA6="Not Possible","",2)))</f>
        <v>2</v>
      </c>
      <c r="AB6" s="87">
        <f>IF('Data Entry'!AB6="Yes",1,IF('Data Entry'!AB6="No",0,IF('Data Entry'!AB6="Not Possible","",2)))</f>
        <v>2</v>
      </c>
      <c r="AC6" s="87">
        <f>IF('Data Entry'!AC6="Yes",1,IF('Data Entry'!AC6="No",0,IF('Data Entry'!AC6="Not Possible","",2)))</f>
        <v>2</v>
      </c>
      <c r="AD6" s="87">
        <f>IF('Data Entry'!AD6="Yes",1,IF('Data Entry'!AD6="No",0,IF('Data Entry'!AD6="Not Possible","",2)))</f>
        <v>2</v>
      </c>
      <c r="AE6" s="87">
        <f>IF('Data Entry'!AE6="Yes",1,IF('Data Entry'!AE6="No",0,IF('Data Entry'!AE6="Not Possible","",2)))</f>
        <v>2</v>
      </c>
      <c r="AF6" s="87">
        <f>IF('Data Entry'!AF6="Yes",1,IF('Data Entry'!AF6="No",0,IF('Data Entry'!AF6="Not Possible","",2)))</f>
        <v>2</v>
      </c>
      <c r="AG6" s="87">
        <f>IF('Data Entry'!AG6="Yes",1,IF('Data Entry'!AG6="No",0,IF('Data Entry'!AG6="Not Possible","",2)))</f>
        <v>2</v>
      </c>
      <c r="AH6" s="87">
        <f>IF('Data Entry'!AH6="Yes",1,IF('Data Entry'!AH6="No",0,IF('Data Entry'!AH6="Not Possible","",2)))</f>
        <v>2</v>
      </c>
      <c r="AI6" s="87">
        <f>IF('Data Entry'!AI6="Yes",1,IF('Data Entry'!AI6="No",0,IF('Data Entry'!AI6="Not Possible","",2)))</f>
        <v>2</v>
      </c>
      <c r="AJ6" s="87">
        <f>IF('Data Entry'!AJ6="Yes",1,IF('Data Entry'!AJ6="No",0,IF('Data Entry'!AJ6="Not Possible","",2)))</f>
        <v>2</v>
      </c>
      <c r="AK6" s="87">
        <f>IF('Data Entry'!AK6="Yes",1,IF('Data Entry'!AK6="No",0,IF('Data Entry'!AK6="Not Possible","",2)))</f>
        <v>2</v>
      </c>
      <c r="AL6" s="87">
        <f>IF('Data Entry'!AL6="Yes",1,IF('Data Entry'!AL6="No",0,IF('Data Entry'!AL6="Not Possible","",2)))</f>
        <v>2</v>
      </c>
      <c r="AM6" s="87">
        <f>IF('Data Entry'!AM6="Yes",1,IF('Data Entry'!AM6="No",0,IF('Data Entry'!AM6="Not Possible","",2)))</f>
        <v>2</v>
      </c>
      <c r="AN6" s="87">
        <f>IF('Data Entry'!AN6="Yes",1,IF('Data Entry'!AN6="No",0,IF('Data Entry'!AN6="Not Possible","",2)))</f>
        <v>2</v>
      </c>
      <c r="AO6" s="87">
        <f>IF('Data Entry'!AO6="Yes",1,IF('Data Entry'!AO6="No",0,IF('Data Entry'!AO6="Not Possible","",2)))</f>
        <v>2</v>
      </c>
      <c r="AP6" s="87">
        <f>IF('Data Entry'!AP6="Yes",1,IF('Data Entry'!AP6="No",0,IF('Data Entry'!AP6="Not Possible","",2)))</f>
        <v>2</v>
      </c>
      <c r="AQ6" s="87">
        <f>IF('Data Entry'!AQ6="Yes",1,IF('Data Entry'!AQ6="No",0,IF('Data Entry'!AQ6="Not Possible","",2)))</f>
        <v>2</v>
      </c>
      <c r="AR6" s="87">
        <f>IF('Data Entry'!AR6="Yes",1,IF('Data Entry'!AR6="No",0,IF('Data Entry'!AR6="Not Possible","",2)))</f>
        <v>2</v>
      </c>
      <c r="AS6" s="87">
        <f>IF('Data Entry'!AS6="Yes",1,IF('Data Entry'!AS6="No",0,IF('Data Entry'!AS6="Not Possible","",2)))</f>
        <v>2</v>
      </c>
      <c r="AT6" s="87">
        <f>IF('Data Entry'!AT6="Yes",1,IF('Data Entry'!AT6="No",0,IF('Data Entry'!AT6="Not Possible","",2)))</f>
        <v>2</v>
      </c>
      <c r="AU6" s="87">
        <f>IF('Data Entry'!AU6="Yes",1,IF('Data Entry'!AU6="No",0,IF('Data Entry'!AU6="Not Possible","",2)))</f>
        <v>2</v>
      </c>
      <c r="AV6" s="87">
        <f>IF('Data Entry'!AV6="Yes",1,IF('Data Entry'!AV6="No",0,IF('Data Entry'!AV6="Not Possible","",2)))</f>
        <v>2</v>
      </c>
      <c r="AW6" s="87">
        <f>IF('Data Entry'!AW6="Yes",1,IF('Data Entry'!AW6="No",0,IF('Data Entry'!AW6="Not Possible","",2)))</f>
        <v>2</v>
      </c>
      <c r="AX6" s="87">
        <f>IF('Data Entry'!AX6="Yes",1,IF('Data Entry'!AX6="No",0,IF('Data Entry'!AX6="Not Possible","",2)))</f>
        <v>2</v>
      </c>
      <c r="AY6" s="87">
        <f>IF('Data Entry'!AY6="Yes",1,IF('Data Entry'!AY6="No",0,IF('Data Entry'!AY6="Not Possible","",2)))</f>
        <v>2</v>
      </c>
      <c r="AZ6" s="87">
        <f>IF('Data Entry'!AZ6="Yes",1,IF('Data Entry'!AZ6="No",0,IF('Data Entry'!AZ6="Not Possible","",2)))</f>
        <v>2</v>
      </c>
      <c r="BA6" s="87">
        <f>IF('Data Entry'!BA6="Yes",1,IF('Data Entry'!BA6="No",0,IF('Data Entry'!BA6="Not Possible","",2)))</f>
        <v>2</v>
      </c>
      <c r="BB6" s="87">
        <f>IF('Data Entry'!BB6="Yes",1,IF('Data Entry'!BB6="No",0,IF('Data Entry'!BB6="Not Possible","",2)))</f>
        <v>2</v>
      </c>
      <c r="BC6" s="87">
        <f>IF('Data Entry'!BC6="Yes",1,IF('Data Entry'!BC6="No",0,IF('Data Entry'!BC6="Not Possible","",2)))</f>
        <v>2</v>
      </c>
      <c r="BD6" s="87">
        <f>IF('Data Entry'!BD6="Yes",1,IF('Data Entry'!BD6="No",0,IF('Data Entry'!BD6="Not Possible","",2)))</f>
        <v>2</v>
      </c>
      <c r="BE6" s="87">
        <f>IF('Data Entry'!BE6="Yes",1,IF('Data Entry'!BE6="No",0,IF('Data Entry'!BE6="Not Possible","",2)))</f>
        <v>2</v>
      </c>
      <c r="BF6" s="87">
        <f>IF('Data Entry'!BF6="Yes",1,IF('Data Entry'!BF6="No",0,IF('Data Entry'!BF6="Not Possible","",2)))</f>
        <v>2</v>
      </c>
      <c r="BG6" s="87">
        <f>IF('Data Entry'!BG6="Yes",1,IF('Data Entry'!BG6="No",0,IF('Data Entry'!BG6="Not Possible","",2)))</f>
        <v>2</v>
      </c>
      <c r="BH6" s="87">
        <f>IF('Data Entry'!BH6="Yes",1,IF('Data Entry'!BH6="No",0,IF('Data Entry'!BH6="Not Possible","",2)))</f>
        <v>2</v>
      </c>
      <c r="BI6" s="87">
        <f>IF('Data Entry'!BI6="Yes",1,IF('Data Entry'!BI6="No",0,IF('Data Entry'!BI6="Not Possible","",2)))</f>
        <v>2</v>
      </c>
      <c r="BJ6" s="87">
        <f>IF('Data Entry'!BJ6="Yes",1,IF('Data Entry'!BJ6="No",0,IF('Data Entry'!BJ6="Not Possible","",2)))</f>
        <v>2</v>
      </c>
      <c r="BK6" s="87">
        <f>IF('Data Entry'!BK6="Yes",1,IF('Data Entry'!BK6="No",0,IF('Data Entry'!BK6="Not Possible","",2)))</f>
        <v>2</v>
      </c>
      <c r="BL6" s="87">
        <f>IF('Data Entry'!BL6="Yes",1,IF('Data Entry'!BL6="No",0,IF('Data Entry'!BL6="Not Possible","",2)))</f>
        <v>2</v>
      </c>
      <c r="BM6" s="87">
        <f>IF('Data Entry'!BM6="Yes",1,IF('Data Entry'!BM6="No",0,IF('Data Entry'!BM6="Not Possible","",2)))</f>
        <v>2</v>
      </c>
      <c r="BN6" s="87">
        <f>IF('Data Entry'!BN6="Yes",1,IF('Data Entry'!BN6="No",0,IF('Data Entry'!BN6="Not Possible","",2)))</f>
        <v>2</v>
      </c>
      <c r="BO6" s="87">
        <f>IF('Data Entry'!BO6="Yes",1,IF('Data Entry'!BO6="No",0,IF('Data Entry'!BO6="Not Possible","",2)))</f>
        <v>2</v>
      </c>
      <c r="BP6" s="87">
        <f>IF('Data Entry'!BP6="Yes",1,IF('Data Entry'!BP6="No",0,IF('Data Entry'!BP6="Not Possible","",2)))</f>
        <v>2</v>
      </c>
      <c r="BQ6" s="87">
        <f>IF('Data Entry'!BQ6="Yes",1,IF('Data Entry'!BQ6="No",0,IF('Data Entry'!BQ6="Not Possible","",2)))</f>
        <v>2</v>
      </c>
      <c r="BR6" s="87">
        <f>IF('Data Entry'!BR6="Yes",1,IF('Data Entry'!BR6="No",0,IF('Data Entry'!BR6="Not Possible","",2)))</f>
        <v>2</v>
      </c>
      <c r="BS6" s="87">
        <f>IF('Data Entry'!BS6="Yes",1,IF('Data Entry'!BS6="No",0,IF('Data Entry'!BS6="Not Possible","",2)))</f>
        <v>2</v>
      </c>
      <c r="BT6" s="87">
        <f>IF('Data Entry'!BT6="Yes",1,IF('Data Entry'!BT6="No",0,IF('Data Entry'!BT6="Not Possible","",2)))</f>
        <v>2</v>
      </c>
      <c r="BU6" s="87">
        <f>IF('Data Entry'!BU6="Yes",1,IF('Data Entry'!BU6="No",0,IF('Data Entry'!BU6="Not Possible","",2)))</f>
        <v>2</v>
      </c>
      <c r="BV6" s="87">
        <f>IF('Data Entry'!BV6="Yes",1,IF('Data Entry'!BV6="No",0,IF('Data Entry'!BV6="Not Possible","",2)))</f>
        <v>2</v>
      </c>
      <c r="BW6" s="87">
        <f>IF('Data Entry'!BW6="Yes",1,IF('Data Entry'!BW6="No",0,IF('Data Entry'!BW6="Not Possible","",2)))</f>
        <v>2</v>
      </c>
      <c r="BX6" s="87">
        <f>IF('Data Entry'!BX6="Yes",1,IF('Data Entry'!BX6="No",0,IF('Data Entry'!BX6="Not Possible","",2)))</f>
        <v>2</v>
      </c>
      <c r="BY6" s="87">
        <f>IF('Data Entry'!BY6="Yes",1,IF('Data Entry'!BY6="No",0,IF('Data Entry'!BY6="Not Possible","",2)))</f>
        <v>2</v>
      </c>
      <c r="BZ6" s="87">
        <f>IF('Data Entry'!BZ6="Yes",1,IF('Data Entry'!BZ6="No",0,IF('Data Entry'!BZ6="Not Possible","",2)))</f>
        <v>2</v>
      </c>
      <c r="CA6" s="87">
        <f>IF('Data Entry'!CA6="Yes",1,IF('Data Entry'!CA6="No",0,IF('Data Entry'!CA6="Not Possible","",2)))</f>
        <v>2</v>
      </c>
      <c r="CB6" s="87">
        <f>IF('Data Entry'!CB6="Yes",1,IF('Data Entry'!CB6="No",0,IF('Data Entry'!CB6="Not Possible","",2)))</f>
        <v>2</v>
      </c>
      <c r="CC6" s="87">
        <f>IF('Data Entry'!CC6="Yes",1,IF('Data Entry'!CC6="No",0,IF('Data Entry'!CC6="Not Possible","",2)))</f>
        <v>2</v>
      </c>
      <c r="CD6" s="87">
        <f>IF('Data Entry'!CD6="Yes",1,IF('Data Entry'!CD6="No",0,IF('Data Entry'!CD6="Not Possible","",2)))</f>
        <v>2</v>
      </c>
      <c r="CE6" s="87">
        <f>IF('Data Entry'!CE6="Yes",1,IF('Data Entry'!CE6="No",0,IF('Data Entry'!CE6="Not Possible","",2)))</f>
        <v>2</v>
      </c>
      <c r="CF6" s="87">
        <f>IF('Data Entry'!CF6="Yes",1,IF('Data Entry'!CF6="No",0,IF('Data Entry'!CF6="Not Possible","",2)))</f>
        <v>2</v>
      </c>
      <c r="CG6" s="87">
        <f>IF('Data Entry'!CG6="Yes",1,IF('Data Entry'!CG6="No",0,IF('Data Entry'!CG6="Not Possible","",2)))</f>
        <v>2</v>
      </c>
      <c r="CH6" s="87">
        <f>IF('Data Entry'!CH6="Yes",1,IF('Data Entry'!CH6="No",0,IF('Data Entry'!CH6="Not Possible","",2)))</f>
        <v>2</v>
      </c>
      <c r="CI6" s="87">
        <f>IF('Data Entry'!CI6="Yes",1,IF('Data Entry'!CI6="No",0,IF('Data Entry'!CI6="Not Possible","",2)))</f>
        <v>2</v>
      </c>
      <c r="CJ6" s="87">
        <f>IF('Data Entry'!CJ6="Yes",1,IF('Data Entry'!CJ6="No",0,IF('Data Entry'!CJ6="Not Possible","",2)))</f>
        <v>2</v>
      </c>
      <c r="CK6" s="87">
        <f>IF('Data Entry'!CK6="Yes",1,IF('Data Entry'!CK6="No",0,IF('Data Entry'!CK6="Not Possible","",2)))</f>
        <v>2</v>
      </c>
      <c r="CL6" s="87">
        <f>IF('Data Entry'!CL6="Yes",1,IF('Data Entry'!CL6="No",0,IF('Data Entry'!CL6="Not Possible","",2)))</f>
        <v>2</v>
      </c>
      <c r="CM6" s="87">
        <f>IF('Data Entry'!CM6="Yes",1,IF('Data Entry'!CM6="No",0,IF('Data Entry'!CM6="Not Possible","",2)))</f>
        <v>2</v>
      </c>
      <c r="CN6" s="87">
        <f>IF('Data Entry'!CN6="Yes",1,IF('Data Entry'!CN6="No",0,IF('Data Entry'!CN6="Not Possible","",2)))</f>
        <v>2</v>
      </c>
      <c r="CO6" s="87">
        <f>IF('Data Entry'!CO6="Yes",1,IF('Data Entry'!CO6="No",0,IF('Data Entry'!CO6="Not Possible","",2)))</f>
        <v>2</v>
      </c>
      <c r="CP6" s="87">
        <f>IF('Data Entry'!CP6="Yes",1,IF('Data Entry'!CP6="No",0,IF('Data Entry'!CP6="Not Possible","",2)))</f>
        <v>2</v>
      </c>
      <c r="CQ6" s="87">
        <f>IF('Data Entry'!CQ6="Yes",1,IF('Data Entry'!CQ6="No",0,IF('Data Entry'!CQ6="Not Possible","",2)))</f>
        <v>2</v>
      </c>
      <c r="CR6" s="87">
        <f>IF('Data Entry'!CR6="Yes",1,IF('Data Entry'!CR6="No",0,IF('Data Entry'!CR6="Not Possible","",2)))</f>
        <v>2</v>
      </c>
      <c r="CS6" s="87">
        <f>IF('Data Entry'!CS6="Yes",1,IF('Data Entry'!CS6="No",0,IF('Data Entry'!CS6="Not Possible","",2)))</f>
        <v>2</v>
      </c>
      <c r="CT6" s="87">
        <f>IF('Data Entry'!CT6="Yes",1,IF('Data Entry'!CT6="No",0,IF('Data Entry'!CT6="Not Possible","",2)))</f>
        <v>2</v>
      </c>
      <c r="CU6" s="87">
        <f>IF('Data Entry'!CU6="Yes",1,IF('Data Entry'!CU6="No",0,IF('Data Entry'!CU6="Not Possible","",2)))</f>
        <v>2</v>
      </c>
      <c r="CV6" s="87">
        <f>IF('Data Entry'!CV6="Yes",1,IF('Data Entry'!CV6="No",0,IF('Data Entry'!CV6="Not Possible","",2)))</f>
        <v>2</v>
      </c>
      <c r="CW6" s="87">
        <f>IF('Data Entry'!CW6="Yes",1,IF('Data Entry'!CW6="No",0,IF('Data Entry'!CW6="Not Possible","",2)))</f>
        <v>2</v>
      </c>
      <c r="CX6" s="87">
        <f>IF('Data Entry'!CX6="Yes",1,IF('Data Entry'!CX6="No",0,IF('Data Entry'!CX6="Not Possible","",2)))</f>
        <v>2</v>
      </c>
      <c r="CY6" s="87">
        <f>IF('Data Entry'!CY6="Yes",1,IF('Data Entry'!CY6="No",0,IF('Data Entry'!CY6="Not Possible","",2)))</f>
        <v>2</v>
      </c>
      <c r="CZ6" s="87">
        <f>IF('Data Entry'!CZ6="Yes",1,IF('Data Entry'!CZ6="No",0,IF('Data Entry'!CZ6="Not Possible","",2)))</f>
        <v>2</v>
      </c>
      <c r="DA6" s="87">
        <f>IF('Data Entry'!DA6="Yes",1,IF('Data Entry'!DA6="No",0,IF('Data Entry'!DA6="Not Possible","",2)))</f>
        <v>2</v>
      </c>
      <c r="DB6" s="87">
        <f>IF('Data Entry'!DB6="Yes",1,IF('Data Entry'!DB6="No",0,IF('Data Entry'!DB6="Not Possible","",2)))</f>
        <v>2</v>
      </c>
      <c r="DC6" s="87">
        <f>IF('Data Entry'!DC6="Yes",1,IF('Data Entry'!DC6="No",0,IF('Data Entry'!DC6="Not Possible","",2)))</f>
        <v>2</v>
      </c>
      <c r="DD6" s="87">
        <f>IF('Data Entry'!DD6="Yes",1,IF('Data Entry'!DD6="No",0,IF('Data Entry'!DD6="Not Possible","",2)))</f>
        <v>2</v>
      </c>
      <c r="DE6" s="87">
        <f>IF('Data Entry'!DE6="Yes",1,IF('Data Entry'!DE6="No",0,IF('Data Entry'!DE6="Not Possible","",2)))</f>
        <v>2</v>
      </c>
      <c r="DF6" s="87">
        <f>IF('Data Entry'!DF6="Yes",1,IF('Data Entry'!DF6="No",0,IF('Data Entry'!DF6="Not Possible","",2)))</f>
        <v>2</v>
      </c>
      <c r="DG6" s="87">
        <f>IF('Data Entry'!DG6="Yes",1,IF('Data Entry'!DG6="No",0,IF('Data Entry'!DG6="Not Possible","",2)))</f>
        <v>2</v>
      </c>
      <c r="DH6" s="87">
        <f>IF('Data Entry'!DH6="Yes",1,IF('Data Entry'!DH6="No",0,IF('Data Entry'!DH6="Not Possible","",2)))</f>
        <v>2</v>
      </c>
      <c r="DI6" s="87">
        <f>IF('Data Entry'!DI6="Yes",1,IF('Data Entry'!DI6="No",0,IF('Data Entry'!DI6="Not Possible","",2)))</f>
        <v>2</v>
      </c>
      <c r="DJ6" s="87">
        <f>IF('Data Entry'!DJ6="Yes",1,IF('Data Entry'!DJ6="No",0,IF('Data Entry'!DJ6="Not Possible","",2)))</f>
        <v>2</v>
      </c>
      <c r="DK6" s="87">
        <f>IF('Data Entry'!DK6="Yes",1,IF('Data Entry'!DK6="No",0,IF('Data Entry'!DK6="Not Possible","",2)))</f>
        <v>2</v>
      </c>
      <c r="DL6" s="87">
        <f>IF('Data Entry'!DL6="Yes",1,IF('Data Entry'!DL6="No",0,IF('Data Entry'!DL6="Not Possible","",2)))</f>
        <v>2</v>
      </c>
      <c r="DM6" s="87">
        <f>IF('Data Entry'!DM6="Yes",1,IF('Data Entry'!DM6="No",0,IF('Data Entry'!DM6="Not Possible","",2)))</f>
        <v>2</v>
      </c>
      <c r="DN6" s="87">
        <f>IF('Data Entry'!DN6="Yes",1,IF('Data Entry'!DN6="No",0,IF('Data Entry'!DN6="Not Possible","",2)))</f>
        <v>2</v>
      </c>
      <c r="DO6" s="87">
        <f>IF('Data Entry'!DO6="Yes",1,IF('Data Entry'!DO6="No",0,IF('Data Entry'!DO6="Not Possible","",2)))</f>
        <v>2</v>
      </c>
      <c r="DP6" s="87">
        <f>IF('Data Entry'!DP6="Yes",1,IF('Data Entry'!DP6="No",0,IF('Data Entry'!DP6="Not Possible","",2)))</f>
        <v>2</v>
      </c>
      <c r="DQ6" s="87">
        <f>IF('Data Entry'!DQ6="Yes",1,IF('Data Entry'!DQ6="No",0,IF('Data Entry'!DQ6="Not Possible","",2)))</f>
        <v>2</v>
      </c>
      <c r="DR6" s="87">
        <f>IF('Data Entry'!DR6="Yes",1,IF('Data Entry'!DR6="No",0,IF('Data Entry'!DR6="Not Possible","",2)))</f>
        <v>2</v>
      </c>
      <c r="DS6" s="87">
        <f>IF('Data Entry'!DS6="Yes",1,IF('Data Entry'!DS6="No",0,IF('Data Entry'!DS6="Not Possible","",2)))</f>
        <v>2</v>
      </c>
      <c r="DT6" s="87">
        <f>IF('Data Entry'!DT6="Yes",1,IF('Data Entry'!DT6="No",0,IF('Data Entry'!DT6="Not Possible","",2)))</f>
        <v>2</v>
      </c>
    </row>
    <row r="7" spans="1:124">
      <c r="A7" s="165" t="s">
        <v>25</v>
      </c>
      <c r="B7" s="165"/>
      <c r="C7" s="165"/>
      <c r="D7" s="165"/>
      <c r="E7" s="87">
        <f>IF('Data Entry'!E7="Yes",1,IF('Data Entry'!E7="No",0,IF('Data Entry'!E7="Not Possible","",2)))</f>
        <v>2</v>
      </c>
      <c r="F7" s="87">
        <f>IF('Data Entry'!F7="Yes",1,IF('Data Entry'!F7="No",0,IF('Data Entry'!F7="Not Possible","",2)))</f>
        <v>2</v>
      </c>
      <c r="G7" s="87">
        <f>IF('Data Entry'!G7="Yes",1,IF('Data Entry'!G7="No",0,IF('Data Entry'!G7="Not Possible","",2)))</f>
        <v>2</v>
      </c>
      <c r="H7" s="87">
        <f>IF('Data Entry'!H7="Yes",1,IF('Data Entry'!H7="No",0,IF('Data Entry'!H7="Not Possible","",2)))</f>
        <v>2</v>
      </c>
      <c r="I7" s="87">
        <f>IF('Data Entry'!I7="Yes",1,IF('Data Entry'!I7="No",0,IF('Data Entry'!I7="Not Possible","",2)))</f>
        <v>2</v>
      </c>
      <c r="J7" s="87">
        <f>IF('Data Entry'!J7="Yes",1,IF('Data Entry'!J7="No",0,IF('Data Entry'!J7="Not Possible","",2)))</f>
        <v>2</v>
      </c>
      <c r="K7" s="87">
        <f>IF('Data Entry'!K7="Yes",1,IF('Data Entry'!K7="No",0,IF('Data Entry'!K7="Not Possible","",2)))</f>
        <v>2</v>
      </c>
      <c r="L7" s="87">
        <f>IF('Data Entry'!L7="Yes",1,IF('Data Entry'!L7="No",0,IF('Data Entry'!L7="Not Possible","",2)))</f>
        <v>2</v>
      </c>
      <c r="M7" s="87">
        <f>IF('Data Entry'!M7="Yes",1,IF('Data Entry'!M7="No",0,IF('Data Entry'!M7="Not Possible","",2)))</f>
        <v>2</v>
      </c>
      <c r="N7" s="87">
        <f>IF('Data Entry'!N7="Yes",1,IF('Data Entry'!N7="No",0,IF('Data Entry'!N7="Not Possible","",2)))</f>
        <v>2</v>
      </c>
      <c r="O7" s="87">
        <f>IF('Data Entry'!O7="Yes",1,IF('Data Entry'!O7="No",0,IF('Data Entry'!O7="Not Possible","",2)))</f>
        <v>2</v>
      </c>
      <c r="P7" s="87">
        <f>IF('Data Entry'!P7="Yes",1,IF('Data Entry'!P7="No",0,IF('Data Entry'!P7="Not Possible","",2)))</f>
        <v>2</v>
      </c>
      <c r="Q7" s="87">
        <f>IF('Data Entry'!Q7="Yes",1,IF('Data Entry'!Q7="No",0,IF('Data Entry'!Q7="Not Possible","",2)))</f>
        <v>2</v>
      </c>
      <c r="R7" s="87">
        <f>IF('Data Entry'!R7="Yes",1,IF('Data Entry'!R7="No",0,IF('Data Entry'!R7="Not Possible","",2)))</f>
        <v>2</v>
      </c>
      <c r="S7" s="87">
        <f>IF('Data Entry'!S7="Yes",1,IF('Data Entry'!S7="No",0,IF('Data Entry'!S7="Not Possible","",2)))</f>
        <v>2</v>
      </c>
      <c r="T7" s="87">
        <f>IF('Data Entry'!T7="Yes",1,IF('Data Entry'!T7="No",0,IF('Data Entry'!T7="Not Possible","",2)))</f>
        <v>2</v>
      </c>
      <c r="U7" s="87">
        <f>IF('Data Entry'!U7="Yes",1,IF('Data Entry'!U7="No",0,IF('Data Entry'!U7="Not Possible","",2)))</f>
        <v>2</v>
      </c>
      <c r="V7" s="87">
        <f>IF('Data Entry'!V7="Yes",1,IF('Data Entry'!V7="No",0,IF('Data Entry'!V7="Not Possible","",2)))</f>
        <v>2</v>
      </c>
      <c r="W7" s="87">
        <f>IF('Data Entry'!W7="Yes",1,IF('Data Entry'!W7="No",0,IF('Data Entry'!W7="Not Possible","",2)))</f>
        <v>2</v>
      </c>
      <c r="X7" s="87">
        <f>IF('Data Entry'!X7="Yes",1,IF('Data Entry'!X7="No",0,IF('Data Entry'!X7="Not Possible","",2)))</f>
        <v>2</v>
      </c>
      <c r="Y7" s="87">
        <f>IF('Data Entry'!Y7="Yes",1,IF('Data Entry'!Y7="No",0,IF('Data Entry'!Y7="Not Possible","",2)))</f>
        <v>2</v>
      </c>
      <c r="Z7" s="87">
        <f>IF('Data Entry'!Z7="Yes",1,IF('Data Entry'!Z7="No",0,IF('Data Entry'!Z7="Not Possible","",2)))</f>
        <v>2</v>
      </c>
      <c r="AA7" s="87">
        <f>IF('Data Entry'!AA7="Yes",1,IF('Data Entry'!AA7="No",0,IF('Data Entry'!AA7="Not Possible","",2)))</f>
        <v>2</v>
      </c>
      <c r="AB7" s="87">
        <f>IF('Data Entry'!AB7="Yes",1,IF('Data Entry'!AB7="No",0,IF('Data Entry'!AB7="Not Possible","",2)))</f>
        <v>2</v>
      </c>
      <c r="AC7" s="87">
        <f>IF('Data Entry'!AC7="Yes",1,IF('Data Entry'!AC7="No",0,IF('Data Entry'!AC7="Not Possible","",2)))</f>
        <v>2</v>
      </c>
      <c r="AD7" s="87">
        <f>IF('Data Entry'!AD7="Yes",1,IF('Data Entry'!AD7="No",0,IF('Data Entry'!AD7="Not Possible","",2)))</f>
        <v>2</v>
      </c>
      <c r="AE7" s="87">
        <f>IF('Data Entry'!AE7="Yes",1,IF('Data Entry'!AE7="No",0,IF('Data Entry'!AE7="Not Possible","",2)))</f>
        <v>2</v>
      </c>
      <c r="AF7" s="87">
        <f>IF('Data Entry'!AF7="Yes",1,IF('Data Entry'!AF7="No",0,IF('Data Entry'!AF7="Not Possible","",2)))</f>
        <v>2</v>
      </c>
      <c r="AG7" s="87">
        <f>IF('Data Entry'!AG7="Yes",1,IF('Data Entry'!AG7="No",0,IF('Data Entry'!AG7="Not Possible","",2)))</f>
        <v>2</v>
      </c>
      <c r="AH7" s="87">
        <f>IF('Data Entry'!AH7="Yes",1,IF('Data Entry'!AH7="No",0,IF('Data Entry'!AH7="Not Possible","",2)))</f>
        <v>2</v>
      </c>
      <c r="AI7" s="87">
        <f>IF('Data Entry'!AI7="Yes",1,IF('Data Entry'!AI7="No",0,IF('Data Entry'!AI7="Not Possible","",2)))</f>
        <v>2</v>
      </c>
      <c r="AJ7" s="87">
        <f>IF('Data Entry'!AJ7="Yes",1,IF('Data Entry'!AJ7="No",0,IF('Data Entry'!AJ7="Not Possible","",2)))</f>
        <v>2</v>
      </c>
      <c r="AK7" s="87">
        <f>IF('Data Entry'!AK7="Yes",1,IF('Data Entry'!AK7="No",0,IF('Data Entry'!AK7="Not Possible","",2)))</f>
        <v>2</v>
      </c>
      <c r="AL7" s="87">
        <f>IF('Data Entry'!AL7="Yes",1,IF('Data Entry'!AL7="No",0,IF('Data Entry'!AL7="Not Possible","",2)))</f>
        <v>2</v>
      </c>
      <c r="AM7" s="87">
        <f>IF('Data Entry'!AM7="Yes",1,IF('Data Entry'!AM7="No",0,IF('Data Entry'!AM7="Not Possible","",2)))</f>
        <v>2</v>
      </c>
      <c r="AN7" s="87">
        <f>IF('Data Entry'!AN7="Yes",1,IF('Data Entry'!AN7="No",0,IF('Data Entry'!AN7="Not Possible","",2)))</f>
        <v>2</v>
      </c>
      <c r="AO7" s="87">
        <f>IF('Data Entry'!AO7="Yes",1,IF('Data Entry'!AO7="No",0,IF('Data Entry'!AO7="Not Possible","",2)))</f>
        <v>2</v>
      </c>
      <c r="AP7" s="87">
        <f>IF('Data Entry'!AP7="Yes",1,IF('Data Entry'!AP7="No",0,IF('Data Entry'!AP7="Not Possible","",2)))</f>
        <v>2</v>
      </c>
      <c r="AQ7" s="87">
        <f>IF('Data Entry'!AQ7="Yes",1,IF('Data Entry'!AQ7="No",0,IF('Data Entry'!AQ7="Not Possible","",2)))</f>
        <v>2</v>
      </c>
      <c r="AR7" s="87">
        <f>IF('Data Entry'!AR7="Yes",1,IF('Data Entry'!AR7="No",0,IF('Data Entry'!AR7="Not Possible","",2)))</f>
        <v>2</v>
      </c>
      <c r="AS7" s="87">
        <f>IF('Data Entry'!AS7="Yes",1,IF('Data Entry'!AS7="No",0,IF('Data Entry'!AS7="Not Possible","",2)))</f>
        <v>2</v>
      </c>
      <c r="AT7" s="87">
        <f>IF('Data Entry'!AT7="Yes",1,IF('Data Entry'!AT7="No",0,IF('Data Entry'!AT7="Not Possible","",2)))</f>
        <v>2</v>
      </c>
      <c r="AU7" s="87">
        <f>IF('Data Entry'!AU7="Yes",1,IF('Data Entry'!AU7="No",0,IF('Data Entry'!AU7="Not Possible","",2)))</f>
        <v>2</v>
      </c>
      <c r="AV7" s="87">
        <f>IF('Data Entry'!AV7="Yes",1,IF('Data Entry'!AV7="No",0,IF('Data Entry'!AV7="Not Possible","",2)))</f>
        <v>2</v>
      </c>
      <c r="AW7" s="87">
        <f>IF('Data Entry'!AW7="Yes",1,IF('Data Entry'!AW7="No",0,IF('Data Entry'!AW7="Not Possible","",2)))</f>
        <v>2</v>
      </c>
      <c r="AX7" s="87">
        <f>IF('Data Entry'!AX7="Yes",1,IF('Data Entry'!AX7="No",0,IF('Data Entry'!AX7="Not Possible","",2)))</f>
        <v>2</v>
      </c>
      <c r="AY7" s="87">
        <f>IF('Data Entry'!AY7="Yes",1,IF('Data Entry'!AY7="No",0,IF('Data Entry'!AY7="Not Possible","",2)))</f>
        <v>2</v>
      </c>
      <c r="AZ7" s="87">
        <f>IF('Data Entry'!AZ7="Yes",1,IF('Data Entry'!AZ7="No",0,IF('Data Entry'!AZ7="Not Possible","",2)))</f>
        <v>2</v>
      </c>
      <c r="BA7" s="87">
        <f>IF('Data Entry'!BA7="Yes",1,IF('Data Entry'!BA7="No",0,IF('Data Entry'!BA7="Not Possible","",2)))</f>
        <v>2</v>
      </c>
      <c r="BB7" s="87">
        <f>IF('Data Entry'!BB7="Yes",1,IF('Data Entry'!BB7="No",0,IF('Data Entry'!BB7="Not Possible","",2)))</f>
        <v>2</v>
      </c>
      <c r="BC7" s="87">
        <f>IF('Data Entry'!BC7="Yes",1,IF('Data Entry'!BC7="No",0,IF('Data Entry'!BC7="Not Possible","",2)))</f>
        <v>2</v>
      </c>
      <c r="BD7" s="87">
        <f>IF('Data Entry'!BD7="Yes",1,IF('Data Entry'!BD7="No",0,IF('Data Entry'!BD7="Not Possible","",2)))</f>
        <v>2</v>
      </c>
      <c r="BE7" s="87">
        <f>IF('Data Entry'!BE7="Yes",1,IF('Data Entry'!BE7="No",0,IF('Data Entry'!BE7="Not Possible","",2)))</f>
        <v>2</v>
      </c>
      <c r="BF7" s="87">
        <f>IF('Data Entry'!BF7="Yes",1,IF('Data Entry'!BF7="No",0,IF('Data Entry'!BF7="Not Possible","",2)))</f>
        <v>2</v>
      </c>
      <c r="BG7" s="87">
        <f>IF('Data Entry'!BG7="Yes",1,IF('Data Entry'!BG7="No",0,IF('Data Entry'!BG7="Not Possible","",2)))</f>
        <v>2</v>
      </c>
      <c r="BH7" s="87">
        <f>IF('Data Entry'!BH7="Yes",1,IF('Data Entry'!BH7="No",0,IF('Data Entry'!BH7="Not Possible","",2)))</f>
        <v>2</v>
      </c>
      <c r="BI7" s="87">
        <f>IF('Data Entry'!BI7="Yes",1,IF('Data Entry'!BI7="No",0,IF('Data Entry'!BI7="Not Possible","",2)))</f>
        <v>2</v>
      </c>
      <c r="BJ7" s="87">
        <f>IF('Data Entry'!BJ7="Yes",1,IF('Data Entry'!BJ7="No",0,IF('Data Entry'!BJ7="Not Possible","",2)))</f>
        <v>2</v>
      </c>
      <c r="BK7" s="87">
        <f>IF('Data Entry'!BK7="Yes",1,IF('Data Entry'!BK7="No",0,IF('Data Entry'!BK7="Not Possible","",2)))</f>
        <v>2</v>
      </c>
      <c r="BL7" s="87">
        <f>IF('Data Entry'!BL7="Yes",1,IF('Data Entry'!BL7="No",0,IF('Data Entry'!BL7="Not Possible","",2)))</f>
        <v>2</v>
      </c>
      <c r="BM7" s="87">
        <f>IF('Data Entry'!BM7="Yes",1,IF('Data Entry'!BM7="No",0,IF('Data Entry'!BM7="Not Possible","",2)))</f>
        <v>2</v>
      </c>
      <c r="BN7" s="87">
        <f>IF('Data Entry'!BN7="Yes",1,IF('Data Entry'!BN7="No",0,IF('Data Entry'!BN7="Not Possible","",2)))</f>
        <v>2</v>
      </c>
      <c r="BO7" s="87">
        <f>IF('Data Entry'!BO7="Yes",1,IF('Data Entry'!BO7="No",0,IF('Data Entry'!BO7="Not Possible","",2)))</f>
        <v>2</v>
      </c>
      <c r="BP7" s="87">
        <f>IF('Data Entry'!BP7="Yes",1,IF('Data Entry'!BP7="No",0,IF('Data Entry'!BP7="Not Possible","",2)))</f>
        <v>2</v>
      </c>
      <c r="BQ7" s="87">
        <f>IF('Data Entry'!BQ7="Yes",1,IF('Data Entry'!BQ7="No",0,IF('Data Entry'!BQ7="Not Possible","",2)))</f>
        <v>2</v>
      </c>
      <c r="BR7" s="87">
        <f>IF('Data Entry'!BR7="Yes",1,IF('Data Entry'!BR7="No",0,IF('Data Entry'!BR7="Not Possible","",2)))</f>
        <v>2</v>
      </c>
      <c r="BS7" s="87">
        <f>IF('Data Entry'!BS7="Yes",1,IF('Data Entry'!BS7="No",0,IF('Data Entry'!BS7="Not Possible","",2)))</f>
        <v>2</v>
      </c>
      <c r="BT7" s="87">
        <f>IF('Data Entry'!BT7="Yes",1,IF('Data Entry'!BT7="No",0,IF('Data Entry'!BT7="Not Possible","",2)))</f>
        <v>2</v>
      </c>
      <c r="BU7" s="87">
        <f>IF('Data Entry'!BU7="Yes",1,IF('Data Entry'!BU7="No",0,IF('Data Entry'!BU7="Not Possible","",2)))</f>
        <v>2</v>
      </c>
      <c r="BV7" s="87">
        <f>IF('Data Entry'!BV7="Yes",1,IF('Data Entry'!BV7="No",0,IF('Data Entry'!BV7="Not Possible","",2)))</f>
        <v>2</v>
      </c>
      <c r="BW7" s="87">
        <f>IF('Data Entry'!BW7="Yes",1,IF('Data Entry'!BW7="No",0,IF('Data Entry'!BW7="Not Possible","",2)))</f>
        <v>2</v>
      </c>
      <c r="BX7" s="87">
        <f>IF('Data Entry'!BX7="Yes",1,IF('Data Entry'!BX7="No",0,IF('Data Entry'!BX7="Not Possible","",2)))</f>
        <v>2</v>
      </c>
      <c r="BY7" s="87">
        <f>IF('Data Entry'!BY7="Yes",1,IF('Data Entry'!BY7="No",0,IF('Data Entry'!BY7="Not Possible","",2)))</f>
        <v>2</v>
      </c>
      <c r="BZ7" s="87">
        <f>IF('Data Entry'!BZ7="Yes",1,IF('Data Entry'!BZ7="No",0,IF('Data Entry'!BZ7="Not Possible","",2)))</f>
        <v>2</v>
      </c>
      <c r="CA7" s="87">
        <f>IF('Data Entry'!CA7="Yes",1,IF('Data Entry'!CA7="No",0,IF('Data Entry'!CA7="Not Possible","",2)))</f>
        <v>2</v>
      </c>
      <c r="CB7" s="87">
        <f>IF('Data Entry'!CB7="Yes",1,IF('Data Entry'!CB7="No",0,IF('Data Entry'!CB7="Not Possible","",2)))</f>
        <v>2</v>
      </c>
      <c r="CC7" s="87">
        <f>IF('Data Entry'!CC7="Yes",1,IF('Data Entry'!CC7="No",0,IF('Data Entry'!CC7="Not Possible","",2)))</f>
        <v>2</v>
      </c>
      <c r="CD7" s="87">
        <f>IF('Data Entry'!CD7="Yes",1,IF('Data Entry'!CD7="No",0,IF('Data Entry'!CD7="Not Possible","",2)))</f>
        <v>2</v>
      </c>
      <c r="CE7" s="87">
        <f>IF('Data Entry'!CE7="Yes",1,IF('Data Entry'!CE7="No",0,IF('Data Entry'!CE7="Not Possible","",2)))</f>
        <v>2</v>
      </c>
      <c r="CF7" s="87">
        <f>IF('Data Entry'!CF7="Yes",1,IF('Data Entry'!CF7="No",0,IF('Data Entry'!CF7="Not Possible","",2)))</f>
        <v>2</v>
      </c>
      <c r="CG7" s="87">
        <f>IF('Data Entry'!CG7="Yes",1,IF('Data Entry'!CG7="No",0,IF('Data Entry'!CG7="Not Possible","",2)))</f>
        <v>2</v>
      </c>
      <c r="CH7" s="87">
        <f>IF('Data Entry'!CH7="Yes",1,IF('Data Entry'!CH7="No",0,IF('Data Entry'!CH7="Not Possible","",2)))</f>
        <v>2</v>
      </c>
      <c r="CI7" s="87">
        <f>IF('Data Entry'!CI7="Yes",1,IF('Data Entry'!CI7="No",0,IF('Data Entry'!CI7="Not Possible","",2)))</f>
        <v>2</v>
      </c>
      <c r="CJ7" s="87">
        <f>IF('Data Entry'!CJ7="Yes",1,IF('Data Entry'!CJ7="No",0,IF('Data Entry'!CJ7="Not Possible","",2)))</f>
        <v>2</v>
      </c>
      <c r="CK7" s="87">
        <f>IF('Data Entry'!CK7="Yes",1,IF('Data Entry'!CK7="No",0,IF('Data Entry'!CK7="Not Possible","",2)))</f>
        <v>2</v>
      </c>
      <c r="CL7" s="87">
        <f>IF('Data Entry'!CL7="Yes",1,IF('Data Entry'!CL7="No",0,IF('Data Entry'!CL7="Not Possible","",2)))</f>
        <v>2</v>
      </c>
      <c r="CM7" s="87">
        <f>IF('Data Entry'!CM7="Yes",1,IF('Data Entry'!CM7="No",0,IF('Data Entry'!CM7="Not Possible","",2)))</f>
        <v>2</v>
      </c>
      <c r="CN7" s="87">
        <f>IF('Data Entry'!CN7="Yes",1,IF('Data Entry'!CN7="No",0,IF('Data Entry'!CN7="Not Possible","",2)))</f>
        <v>2</v>
      </c>
      <c r="CO7" s="87">
        <f>IF('Data Entry'!CO7="Yes",1,IF('Data Entry'!CO7="No",0,IF('Data Entry'!CO7="Not Possible","",2)))</f>
        <v>2</v>
      </c>
      <c r="CP7" s="87">
        <f>IF('Data Entry'!CP7="Yes",1,IF('Data Entry'!CP7="No",0,IF('Data Entry'!CP7="Not Possible","",2)))</f>
        <v>2</v>
      </c>
      <c r="CQ7" s="87">
        <f>IF('Data Entry'!CQ7="Yes",1,IF('Data Entry'!CQ7="No",0,IF('Data Entry'!CQ7="Not Possible","",2)))</f>
        <v>2</v>
      </c>
      <c r="CR7" s="87">
        <f>IF('Data Entry'!CR7="Yes",1,IF('Data Entry'!CR7="No",0,IF('Data Entry'!CR7="Not Possible","",2)))</f>
        <v>2</v>
      </c>
      <c r="CS7" s="87">
        <f>IF('Data Entry'!CS7="Yes",1,IF('Data Entry'!CS7="No",0,IF('Data Entry'!CS7="Not Possible","",2)))</f>
        <v>2</v>
      </c>
      <c r="CT7" s="87">
        <f>IF('Data Entry'!CT7="Yes",1,IF('Data Entry'!CT7="No",0,IF('Data Entry'!CT7="Not Possible","",2)))</f>
        <v>2</v>
      </c>
      <c r="CU7" s="87">
        <f>IF('Data Entry'!CU7="Yes",1,IF('Data Entry'!CU7="No",0,IF('Data Entry'!CU7="Not Possible","",2)))</f>
        <v>2</v>
      </c>
      <c r="CV7" s="87">
        <f>IF('Data Entry'!CV7="Yes",1,IF('Data Entry'!CV7="No",0,IF('Data Entry'!CV7="Not Possible","",2)))</f>
        <v>2</v>
      </c>
      <c r="CW7" s="87">
        <f>IF('Data Entry'!CW7="Yes",1,IF('Data Entry'!CW7="No",0,IF('Data Entry'!CW7="Not Possible","",2)))</f>
        <v>2</v>
      </c>
      <c r="CX7" s="87">
        <f>IF('Data Entry'!CX7="Yes",1,IF('Data Entry'!CX7="No",0,IF('Data Entry'!CX7="Not Possible","",2)))</f>
        <v>2</v>
      </c>
      <c r="CY7" s="87">
        <f>IF('Data Entry'!CY7="Yes",1,IF('Data Entry'!CY7="No",0,IF('Data Entry'!CY7="Not Possible","",2)))</f>
        <v>2</v>
      </c>
      <c r="CZ7" s="87">
        <f>IF('Data Entry'!CZ7="Yes",1,IF('Data Entry'!CZ7="No",0,IF('Data Entry'!CZ7="Not Possible","",2)))</f>
        <v>2</v>
      </c>
      <c r="DA7" s="87">
        <f>IF('Data Entry'!DA7="Yes",1,IF('Data Entry'!DA7="No",0,IF('Data Entry'!DA7="Not Possible","",2)))</f>
        <v>2</v>
      </c>
      <c r="DB7" s="87">
        <f>IF('Data Entry'!DB7="Yes",1,IF('Data Entry'!DB7="No",0,IF('Data Entry'!DB7="Not Possible","",2)))</f>
        <v>2</v>
      </c>
      <c r="DC7" s="87">
        <f>IF('Data Entry'!DC7="Yes",1,IF('Data Entry'!DC7="No",0,IF('Data Entry'!DC7="Not Possible","",2)))</f>
        <v>2</v>
      </c>
      <c r="DD7" s="87">
        <f>IF('Data Entry'!DD7="Yes",1,IF('Data Entry'!DD7="No",0,IF('Data Entry'!DD7="Not Possible","",2)))</f>
        <v>2</v>
      </c>
      <c r="DE7" s="87">
        <f>IF('Data Entry'!DE7="Yes",1,IF('Data Entry'!DE7="No",0,IF('Data Entry'!DE7="Not Possible","",2)))</f>
        <v>2</v>
      </c>
      <c r="DF7" s="87">
        <f>IF('Data Entry'!DF7="Yes",1,IF('Data Entry'!DF7="No",0,IF('Data Entry'!DF7="Not Possible","",2)))</f>
        <v>2</v>
      </c>
      <c r="DG7" s="87">
        <f>IF('Data Entry'!DG7="Yes",1,IF('Data Entry'!DG7="No",0,IF('Data Entry'!DG7="Not Possible","",2)))</f>
        <v>2</v>
      </c>
      <c r="DH7" s="87">
        <f>IF('Data Entry'!DH7="Yes",1,IF('Data Entry'!DH7="No",0,IF('Data Entry'!DH7="Not Possible","",2)))</f>
        <v>2</v>
      </c>
      <c r="DI7" s="87">
        <f>IF('Data Entry'!DI7="Yes",1,IF('Data Entry'!DI7="No",0,IF('Data Entry'!DI7="Not Possible","",2)))</f>
        <v>2</v>
      </c>
      <c r="DJ7" s="87">
        <f>IF('Data Entry'!DJ7="Yes",1,IF('Data Entry'!DJ7="No",0,IF('Data Entry'!DJ7="Not Possible","",2)))</f>
        <v>2</v>
      </c>
      <c r="DK7" s="87">
        <f>IF('Data Entry'!DK7="Yes",1,IF('Data Entry'!DK7="No",0,IF('Data Entry'!DK7="Not Possible","",2)))</f>
        <v>2</v>
      </c>
      <c r="DL7" s="87">
        <f>IF('Data Entry'!DL7="Yes",1,IF('Data Entry'!DL7="No",0,IF('Data Entry'!DL7="Not Possible","",2)))</f>
        <v>2</v>
      </c>
      <c r="DM7" s="87">
        <f>IF('Data Entry'!DM7="Yes",1,IF('Data Entry'!DM7="No",0,IF('Data Entry'!DM7="Not Possible","",2)))</f>
        <v>2</v>
      </c>
      <c r="DN7" s="87">
        <f>IF('Data Entry'!DN7="Yes",1,IF('Data Entry'!DN7="No",0,IF('Data Entry'!DN7="Not Possible","",2)))</f>
        <v>2</v>
      </c>
      <c r="DO7" s="87">
        <f>IF('Data Entry'!DO7="Yes",1,IF('Data Entry'!DO7="No",0,IF('Data Entry'!DO7="Not Possible","",2)))</f>
        <v>2</v>
      </c>
      <c r="DP7" s="87">
        <f>IF('Data Entry'!DP7="Yes",1,IF('Data Entry'!DP7="No",0,IF('Data Entry'!DP7="Not Possible","",2)))</f>
        <v>2</v>
      </c>
      <c r="DQ7" s="87">
        <f>IF('Data Entry'!DQ7="Yes",1,IF('Data Entry'!DQ7="No",0,IF('Data Entry'!DQ7="Not Possible","",2)))</f>
        <v>2</v>
      </c>
      <c r="DR7" s="87">
        <f>IF('Data Entry'!DR7="Yes",1,IF('Data Entry'!DR7="No",0,IF('Data Entry'!DR7="Not Possible","",2)))</f>
        <v>2</v>
      </c>
      <c r="DS7" s="87">
        <f>IF('Data Entry'!DS7="Yes",1,IF('Data Entry'!DS7="No",0,IF('Data Entry'!DS7="Not Possible","",2)))</f>
        <v>2</v>
      </c>
      <c r="DT7" s="87">
        <f>IF('Data Entry'!DT7="Yes",1,IF('Data Entry'!DT7="No",0,IF('Data Entry'!DT7="Not Possible","",2)))</f>
        <v>2</v>
      </c>
    </row>
    <row r="8" spans="1:124" s="74" customFormat="1">
      <c r="A8" s="113" t="s">
        <v>26</v>
      </c>
      <c r="B8" s="111"/>
      <c r="C8" s="111"/>
      <c r="D8" s="111"/>
      <c r="E8" s="102">
        <f>IF('Data Entry'!E8="Yes",1,IF('Data Entry'!E8="No",0,IF('Data Entry'!E8="Not Possible","",2)))</f>
        <v>2</v>
      </c>
      <c r="F8" s="102">
        <f>IF('Data Entry'!F8="Yes",1,IF('Data Entry'!F8="No",0,IF('Data Entry'!F8="Not Possible","",2)))</f>
        <v>2</v>
      </c>
      <c r="G8" s="102">
        <f>IF('Data Entry'!G8="Yes",1,IF('Data Entry'!G8="No",0,IF('Data Entry'!G8="Not Possible","",2)))</f>
        <v>2</v>
      </c>
      <c r="H8" s="102">
        <f>IF('Data Entry'!H8="Yes",1,IF('Data Entry'!H8="No",0,IF('Data Entry'!H8="Not Possible","",2)))</f>
        <v>2</v>
      </c>
      <c r="I8" s="102">
        <f>IF('Data Entry'!I8="Yes",1,IF('Data Entry'!I8="No",0,IF('Data Entry'!I8="Not Possible","",2)))</f>
        <v>2</v>
      </c>
      <c r="J8" s="102">
        <f>IF('Data Entry'!J8="Yes",1,IF('Data Entry'!J8="No",0,IF('Data Entry'!J8="Not Possible","",2)))</f>
        <v>2</v>
      </c>
      <c r="K8" s="102">
        <f>IF('Data Entry'!K8="Yes",1,IF('Data Entry'!K8="No",0,IF('Data Entry'!K8="Not Possible","",2)))</f>
        <v>2</v>
      </c>
      <c r="L8" s="102">
        <f>IF('Data Entry'!L8="Yes",1,IF('Data Entry'!L8="No",0,IF('Data Entry'!L8="Not Possible","",2)))</f>
        <v>2</v>
      </c>
      <c r="M8" s="102">
        <f>IF('Data Entry'!M8="Yes",1,IF('Data Entry'!M8="No",0,IF('Data Entry'!M8="Not Possible","",2)))</f>
        <v>2</v>
      </c>
      <c r="N8" s="102">
        <f>IF('Data Entry'!N8="Yes",1,IF('Data Entry'!N8="No",0,IF('Data Entry'!N8="Not Possible","",2)))</f>
        <v>2</v>
      </c>
      <c r="O8" s="102">
        <f>IF('Data Entry'!O8="Yes",1,IF('Data Entry'!O8="No",0,IF('Data Entry'!O8="Not Possible","",2)))</f>
        <v>2</v>
      </c>
      <c r="P8" s="102">
        <f>IF('Data Entry'!P8="Yes",1,IF('Data Entry'!P8="No",0,IF('Data Entry'!P8="Not Possible","",2)))</f>
        <v>2</v>
      </c>
      <c r="Q8" s="102">
        <f>IF('Data Entry'!Q8="Yes",1,IF('Data Entry'!Q8="No",0,IF('Data Entry'!Q8="Not Possible","",2)))</f>
        <v>2</v>
      </c>
      <c r="R8" s="102">
        <f>IF('Data Entry'!R8="Yes",1,IF('Data Entry'!R8="No",0,IF('Data Entry'!R8="Not Possible","",2)))</f>
        <v>2</v>
      </c>
      <c r="S8" s="102">
        <f>IF('Data Entry'!S8="Yes",1,IF('Data Entry'!S8="No",0,IF('Data Entry'!S8="Not Possible","",2)))</f>
        <v>2</v>
      </c>
      <c r="T8" s="102">
        <f>IF('Data Entry'!T8="Yes",1,IF('Data Entry'!T8="No",0,IF('Data Entry'!T8="Not Possible","",2)))</f>
        <v>2</v>
      </c>
      <c r="U8" s="102">
        <f>IF('Data Entry'!U8="Yes",1,IF('Data Entry'!U8="No",0,IF('Data Entry'!U8="Not Possible","",2)))</f>
        <v>2</v>
      </c>
      <c r="V8" s="102">
        <f>IF('Data Entry'!V8="Yes",1,IF('Data Entry'!V8="No",0,IF('Data Entry'!V8="Not Possible","",2)))</f>
        <v>2</v>
      </c>
      <c r="W8" s="102">
        <f>IF('Data Entry'!W8="Yes",1,IF('Data Entry'!W8="No",0,IF('Data Entry'!W8="Not Possible","",2)))</f>
        <v>2</v>
      </c>
      <c r="X8" s="102">
        <f>IF('Data Entry'!X8="Yes",1,IF('Data Entry'!X8="No",0,IF('Data Entry'!X8="Not Possible","",2)))</f>
        <v>2</v>
      </c>
      <c r="Y8" s="102">
        <f>IF('Data Entry'!Y8="Yes",1,IF('Data Entry'!Y8="No",0,IF('Data Entry'!Y8="Not Possible","",2)))</f>
        <v>2</v>
      </c>
      <c r="Z8" s="102">
        <f>IF('Data Entry'!Z8="Yes",1,IF('Data Entry'!Z8="No",0,IF('Data Entry'!Z8="Not Possible","",2)))</f>
        <v>2</v>
      </c>
      <c r="AA8" s="102">
        <f>IF('Data Entry'!AA8="Yes",1,IF('Data Entry'!AA8="No",0,IF('Data Entry'!AA8="Not Possible","",2)))</f>
        <v>2</v>
      </c>
      <c r="AB8" s="102">
        <f>IF('Data Entry'!AB8="Yes",1,IF('Data Entry'!AB8="No",0,IF('Data Entry'!AB8="Not Possible","",2)))</f>
        <v>2</v>
      </c>
      <c r="AC8" s="102">
        <f>IF('Data Entry'!AC8="Yes",1,IF('Data Entry'!AC8="No",0,IF('Data Entry'!AC8="Not Possible","",2)))</f>
        <v>2</v>
      </c>
      <c r="AD8" s="102">
        <f>IF('Data Entry'!AD8="Yes",1,IF('Data Entry'!AD8="No",0,IF('Data Entry'!AD8="Not Possible","",2)))</f>
        <v>2</v>
      </c>
      <c r="AE8" s="102">
        <f>IF('Data Entry'!AE8="Yes",1,IF('Data Entry'!AE8="No",0,IF('Data Entry'!AE8="Not Possible","",2)))</f>
        <v>2</v>
      </c>
      <c r="AF8" s="102">
        <f>IF('Data Entry'!AF8="Yes",1,IF('Data Entry'!AF8="No",0,IF('Data Entry'!AF8="Not Possible","",2)))</f>
        <v>2</v>
      </c>
      <c r="AG8" s="102">
        <f>IF('Data Entry'!AG8="Yes",1,IF('Data Entry'!AG8="No",0,IF('Data Entry'!AG8="Not Possible","",2)))</f>
        <v>2</v>
      </c>
      <c r="AH8" s="102">
        <f>IF('Data Entry'!AH8="Yes",1,IF('Data Entry'!AH8="No",0,IF('Data Entry'!AH8="Not Possible","",2)))</f>
        <v>2</v>
      </c>
      <c r="AI8" s="102">
        <f>IF('Data Entry'!AI8="Yes",1,IF('Data Entry'!AI8="No",0,IF('Data Entry'!AI8="Not Possible","",2)))</f>
        <v>2</v>
      </c>
      <c r="AJ8" s="102">
        <f>IF('Data Entry'!AJ8="Yes",1,IF('Data Entry'!AJ8="No",0,IF('Data Entry'!AJ8="Not Possible","",2)))</f>
        <v>2</v>
      </c>
      <c r="AK8" s="102">
        <f>IF('Data Entry'!AK8="Yes",1,IF('Data Entry'!AK8="No",0,IF('Data Entry'!AK8="Not Possible","",2)))</f>
        <v>2</v>
      </c>
      <c r="AL8" s="102">
        <f>IF('Data Entry'!AL8="Yes",1,IF('Data Entry'!AL8="No",0,IF('Data Entry'!AL8="Not Possible","",2)))</f>
        <v>2</v>
      </c>
      <c r="AM8" s="102">
        <f>IF('Data Entry'!AM8="Yes",1,IF('Data Entry'!AM8="No",0,IF('Data Entry'!AM8="Not Possible","",2)))</f>
        <v>2</v>
      </c>
      <c r="AN8" s="102">
        <f>IF('Data Entry'!AN8="Yes",1,IF('Data Entry'!AN8="No",0,IF('Data Entry'!AN8="Not Possible","",2)))</f>
        <v>2</v>
      </c>
      <c r="AO8" s="102">
        <f>IF('Data Entry'!AO8="Yes",1,IF('Data Entry'!AO8="No",0,IF('Data Entry'!AO8="Not Possible","",2)))</f>
        <v>2</v>
      </c>
      <c r="AP8" s="102">
        <f>IF('Data Entry'!AP8="Yes",1,IF('Data Entry'!AP8="No",0,IF('Data Entry'!AP8="Not Possible","",2)))</f>
        <v>2</v>
      </c>
      <c r="AQ8" s="102">
        <f>IF('Data Entry'!AQ8="Yes",1,IF('Data Entry'!AQ8="No",0,IF('Data Entry'!AQ8="Not Possible","",2)))</f>
        <v>2</v>
      </c>
      <c r="AR8" s="102">
        <f>IF('Data Entry'!AR8="Yes",1,IF('Data Entry'!AR8="No",0,IF('Data Entry'!AR8="Not Possible","",2)))</f>
        <v>2</v>
      </c>
      <c r="AS8" s="102">
        <f>IF('Data Entry'!AS8="Yes",1,IF('Data Entry'!AS8="No",0,IF('Data Entry'!AS8="Not Possible","",2)))</f>
        <v>2</v>
      </c>
      <c r="AT8" s="102">
        <f>IF('Data Entry'!AT8="Yes",1,IF('Data Entry'!AT8="No",0,IF('Data Entry'!AT8="Not Possible","",2)))</f>
        <v>2</v>
      </c>
      <c r="AU8" s="102">
        <f>IF('Data Entry'!AU8="Yes",1,IF('Data Entry'!AU8="No",0,IF('Data Entry'!AU8="Not Possible","",2)))</f>
        <v>2</v>
      </c>
      <c r="AV8" s="102">
        <f>IF('Data Entry'!AV8="Yes",1,IF('Data Entry'!AV8="No",0,IF('Data Entry'!AV8="Not Possible","",2)))</f>
        <v>2</v>
      </c>
      <c r="AW8" s="102">
        <f>IF('Data Entry'!AW8="Yes",1,IF('Data Entry'!AW8="No",0,IF('Data Entry'!AW8="Not Possible","",2)))</f>
        <v>2</v>
      </c>
      <c r="AX8" s="102">
        <f>IF('Data Entry'!AX8="Yes",1,IF('Data Entry'!AX8="No",0,IF('Data Entry'!AX8="Not Possible","",2)))</f>
        <v>2</v>
      </c>
      <c r="AY8" s="102">
        <f>IF('Data Entry'!AY8="Yes",1,IF('Data Entry'!AY8="No",0,IF('Data Entry'!AY8="Not Possible","",2)))</f>
        <v>2</v>
      </c>
      <c r="AZ8" s="102">
        <f>IF('Data Entry'!AZ8="Yes",1,IF('Data Entry'!AZ8="No",0,IF('Data Entry'!AZ8="Not Possible","",2)))</f>
        <v>2</v>
      </c>
      <c r="BA8" s="102">
        <f>IF('Data Entry'!BA8="Yes",1,IF('Data Entry'!BA8="No",0,IF('Data Entry'!BA8="Not Possible","",2)))</f>
        <v>2</v>
      </c>
      <c r="BB8" s="102">
        <f>IF('Data Entry'!BB8="Yes",1,IF('Data Entry'!BB8="No",0,IF('Data Entry'!BB8="Not Possible","",2)))</f>
        <v>2</v>
      </c>
      <c r="BC8" s="102">
        <f>IF('Data Entry'!BC8="Yes",1,IF('Data Entry'!BC8="No",0,IF('Data Entry'!BC8="Not Possible","",2)))</f>
        <v>2</v>
      </c>
      <c r="BD8" s="102">
        <f>IF('Data Entry'!BD8="Yes",1,IF('Data Entry'!BD8="No",0,IF('Data Entry'!BD8="Not Possible","",2)))</f>
        <v>2</v>
      </c>
      <c r="BE8" s="102">
        <f>IF('Data Entry'!BE8="Yes",1,IF('Data Entry'!BE8="No",0,IF('Data Entry'!BE8="Not Possible","",2)))</f>
        <v>2</v>
      </c>
      <c r="BF8" s="102">
        <f>IF('Data Entry'!BF8="Yes",1,IF('Data Entry'!BF8="No",0,IF('Data Entry'!BF8="Not Possible","",2)))</f>
        <v>2</v>
      </c>
      <c r="BG8" s="102">
        <f>IF('Data Entry'!BG8="Yes",1,IF('Data Entry'!BG8="No",0,IF('Data Entry'!BG8="Not Possible","",2)))</f>
        <v>2</v>
      </c>
      <c r="BH8" s="102">
        <f>IF('Data Entry'!BH8="Yes",1,IF('Data Entry'!BH8="No",0,IF('Data Entry'!BH8="Not Possible","",2)))</f>
        <v>2</v>
      </c>
      <c r="BI8" s="102">
        <f>IF('Data Entry'!BI8="Yes",1,IF('Data Entry'!BI8="No",0,IF('Data Entry'!BI8="Not Possible","",2)))</f>
        <v>2</v>
      </c>
      <c r="BJ8" s="102">
        <f>IF('Data Entry'!BJ8="Yes",1,IF('Data Entry'!BJ8="No",0,IF('Data Entry'!BJ8="Not Possible","",2)))</f>
        <v>2</v>
      </c>
      <c r="BK8" s="102">
        <f>IF('Data Entry'!BK8="Yes",1,IF('Data Entry'!BK8="No",0,IF('Data Entry'!BK8="Not Possible","",2)))</f>
        <v>2</v>
      </c>
      <c r="BL8" s="102">
        <f>IF('Data Entry'!BL8="Yes",1,IF('Data Entry'!BL8="No",0,IF('Data Entry'!BL8="Not Possible","",2)))</f>
        <v>2</v>
      </c>
      <c r="BM8" s="102">
        <f>IF('Data Entry'!BM8="Yes",1,IF('Data Entry'!BM8="No",0,IF('Data Entry'!BM8="Not Possible","",2)))</f>
        <v>2</v>
      </c>
      <c r="BN8" s="102">
        <f>IF('Data Entry'!BN8="Yes",1,IF('Data Entry'!BN8="No",0,IF('Data Entry'!BN8="Not Possible","",2)))</f>
        <v>2</v>
      </c>
      <c r="BO8" s="102">
        <f>IF('Data Entry'!BO8="Yes",1,IF('Data Entry'!BO8="No",0,IF('Data Entry'!BO8="Not Possible","",2)))</f>
        <v>2</v>
      </c>
      <c r="BP8" s="102">
        <f>IF('Data Entry'!BP8="Yes",1,IF('Data Entry'!BP8="No",0,IF('Data Entry'!BP8="Not Possible","",2)))</f>
        <v>2</v>
      </c>
      <c r="BQ8" s="102">
        <f>IF('Data Entry'!BQ8="Yes",1,IF('Data Entry'!BQ8="No",0,IF('Data Entry'!BQ8="Not Possible","",2)))</f>
        <v>2</v>
      </c>
      <c r="BR8" s="102">
        <f>IF('Data Entry'!BR8="Yes",1,IF('Data Entry'!BR8="No",0,IF('Data Entry'!BR8="Not Possible","",2)))</f>
        <v>2</v>
      </c>
      <c r="BS8" s="102">
        <f>IF('Data Entry'!BS8="Yes",1,IF('Data Entry'!BS8="No",0,IF('Data Entry'!BS8="Not Possible","",2)))</f>
        <v>2</v>
      </c>
      <c r="BT8" s="102">
        <f>IF('Data Entry'!BT8="Yes",1,IF('Data Entry'!BT8="No",0,IF('Data Entry'!BT8="Not Possible","",2)))</f>
        <v>2</v>
      </c>
      <c r="BU8" s="102">
        <f>IF('Data Entry'!BU8="Yes",1,IF('Data Entry'!BU8="No",0,IF('Data Entry'!BU8="Not Possible","",2)))</f>
        <v>2</v>
      </c>
      <c r="BV8" s="102">
        <f>IF('Data Entry'!BV8="Yes",1,IF('Data Entry'!BV8="No",0,IF('Data Entry'!BV8="Not Possible","",2)))</f>
        <v>2</v>
      </c>
      <c r="BW8" s="102">
        <f>IF('Data Entry'!BW8="Yes",1,IF('Data Entry'!BW8="No",0,IF('Data Entry'!BW8="Not Possible","",2)))</f>
        <v>2</v>
      </c>
      <c r="BX8" s="102">
        <f>IF('Data Entry'!BX8="Yes",1,IF('Data Entry'!BX8="No",0,IF('Data Entry'!BX8="Not Possible","",2)))</f>
        <v>2</v>
      </c>
      <c r="BY8" s="102">
        <f>IF('Data Entry'!BY8="Yes",1,IF('Data Entry'!BY8="No",0,IF('Data Entry'!BY8="Not Possible","",2)))</f>
        <v>2</v>
      </c>
      <c r="BZ8" s="102">
        <f>IF('Data Entry'!BZ8="Yes",1,IF('Data Entry'!BZ8="No",0,IF('Data Entry'!BZ8="Not Possible","",2)))</f>
        <v>2</v>
      </c>
      <c r="CA8" s="102">
        <f>IF('Data Entry'!CA8="Yes",1,IF('Data Entry'!CA8="No",0,IF('Data Entry'!CA8="Not Possible","",2)))</f>
        <v>2</v>
      </c>
      <c r="CB8" s="102">
        <f>IF('Data Entry'!CB8="Yes",1,IF('Data Entry'!CB8="No",0,IF('Data Entry'!CB8="Not Possible","",2)))</f>
        <v>2</v>
      </c>
      <c r="CC8" s="102">
        <f>IF('Data Entry'!CC8="Yes",1,IF('Data Entry'!CC8="No",0,IF('Data Entry'!CC8="Not Possible","",2)))</f>
        <v>2</v>
      </c>
      <c r="CD8" s="102">
        <f>IF('Data Entry'!CD8="Yes",1,IF('Data Entry'!CD8="No",0,IF('Data Entry'!CD8="Not Possible","",2)))</f>
        <v>2</v>
      </c>
      <c r="CE8" s="102">
        <f>IF('Data Entry'!CE8="Yes",1,IF('Data Entry'!CE8="No",0,IF('Data Entry'!CE8="Not Possible","",2)))</f>
        <v>2</v>
      </c>
      <c r="CF8" s="102">
        <f>IF('Data Entry'!CF8="Yes",1,IF('Data Entry'!CF8="No",0,IF('Data Entry'!CF8="Not Possible","",2)))</f>
        <v>2</v>
      </c>
      <c r="CG8" s="102">
        <f>IF('Data Entry'!CG8="Yes",1,IF('Data Entry'!CG8="No",0,IF('Data Entry'!CG8="Not Possible","",2)))</f>
        <v>2</v>
      </c>
      <c r="CH8" s="102">
        <f>IF('Data Entry'!CH8="Yes",1,IF('Data Entry'!CH8="No",0,IF('Data Entry'!CH8="Not Possible","",2)))</f>
        <v>2</v>
      </c>
      <c r="CI8" s="102">
        <f>IF('Data Entry'!CI8="Yes",1,IF('Data Entry'!CI8="No",0,IF('Data Entry'!CI8="Not Possible","",2)))</f>
        <v>2</v>
      </c>
      <c r="CJ8" s="102">
        <f>IF('Data Entry'!CJ8="Yes",1,IF('Data Entry'!CJ8="No",0,IF('Data Entry'!CJ8="Not Possible","",2)))</f>
        <v>2</v>
      </c>
      <c r="CK8" s="102">
        <f>IF('Data Entry'!CK8="Yes",1,IF('Data Entry'!CK8="No",0,IF('Data Entry'!CK8="Not Possible","",2)))</f>
        <v>2</v>
      </c>
      <c r="CL8" s="102">
        <f>IF('Data Entry'!CL8="Yes",1,IF('Data Entry'!CL8="No",0,IF('Data Entry'!CL8="Not Possible","",2)))</f>
        <v>2</v>
      </c>
      <c r="CM8" s="102">
        <f>IF('Data Entry'!CM8="Yes",1,IF('Data Entry'!CM8="No",0,IF('Data Entry'!CM8="Not Possible","",2)))</f>
        <v>2</v>
      </c>
      <c r="CN8" s="102">
        <f>IF('Data Entry'!CN8="Yes",1,IF('Data Entry'!CN8="No",0,IF('Data Entry'!CN8="Not Possible","",2)))</f>
        <v>2</v>
      </c>
      <c r="CO8" s="102">
        <f>IF('Data Entry'!CO8="Yes",1,IF('Data Entry'!CO8="No",0,IF('Data Entry'!CO8="Not Possible","",2)))</f>
        <v>2</v>
      </c>
      <c r="CP8" s="102">
        <f>IF('Data Entry'!CP8="Yes",1,IF('Data Entry'!CP8="No",0,IF('Data Entry'!CP8="Not Possible","",2)))</f>
        <v>2</v>
      </c>
      <c r="CQ8" s="102">
        <f>IF('Data Entry'!CQ8="Yes",1,IF('Data Entry'!CQ8="No",0,IF('Data Entry'!CQ8="Not Possible","",2)))</f>
        <v>2</v>
      </c>
      <c r="CR8" s="102">
        <f>IF('Data Entry'!CR8="Yes",1,IF('Data Entry'!CR8="No",0,IF('Data Entry'!CR8="Not Possible","",2)))</f>
        <v>2</v>
      </c>
      <c r="CS8" s="102">
        <f>IF('Data Entry'!CS8="Yes",1,IF('Data Entry'!CS8="No",0,IF('Data Entry'!CS8="Not Possible","",2)))</f>
        <v>2</v>
      </c>
      <c r="CT8" s="102">
        <f>IF('Data Entry'!CT8="Yes",1,IF('Data Entry'!CT8="No",0,IF('Data Entry'!CT8="Not Possible","",2)))</f>
        <v>2</v>
      </c>
      <c r="CU8" s="102">
        <f>IF('Data Entry'!CU8="Yes",1,IF('Data Entry'!CU8="No",0,IF('Data Entry'!CU8="Not Possible","",2)))</f>
        <v>2</v>
      </c>
      <c r="CV8" s="102">
        <f>IF('Data Entry'!CV8="Yes",1,IF('Data Entry'!CV8="No",0,IF('Data Entry'!CV8="Not Possible","",2)))</f>
        <v>2</v>
      </c>
      <c r="CW8" s="102">
        <f>IF('Data Entry'!CW8="Yes",1,IF('Data Entry'!CW8="No",0,IF('Data Entry'!CW8="Not Possible","",2)))</f>
        <v>2</v>
      </c>
      <c r="CX8" s="102">
        <f>IF('Data Entry'!CX8="Yes",1,IF('Data Entry'!CX8="No",0,IF('Data Entry'!CX8="Not Possible","",2)))</f>
        <v>2</v>
      </c>
      <c r="CY8" s="102">
        <f>IF('Data Entry'!CY8="Yes",1,IF('Data Entry'!CY8="No",0,IF('Data Entry'!CY8="Not Possible","",2)))</f>
        <v>2</v>
      </c>
      <c r="CZ8" s="102">
        <f>IF('Data Entry'!CZ8="Yes",1,IF('Data Entry'!CZ8="No",0,IF('Data Entry'!CZ8="Not Possible","",2)))</f>
        <v>2</v>
      </c>
      <c r="DA8" s="102">
        <f>IF('Data Entry'!DA8="Yes",1,IF('Data Entry'!DA8="No",0,IF('Data Entry'!DA8="Not Possible","",2)))</f>
        <v>2</v>
      </c>
      <c r="DB8" s="102">
        <f>IF('Data Entry'!DB8="Yes",1,IF('Data Entry'!DB8="No",0,IF('Data Entry'!DB8="Not Possible","",2)))</f>
        <v>2</v>
      </c>
      <c r="DC8" s="102">
        <f>IF('Data Entry'!DC8="Yes",1,IF('Data Entry'!DC8="No",0,IF('Data Entry'!DC8="Not Possible","",2)))</f>
        <v>2</v>
      </c>
      <c r="DD8" s="102">
        <f>IF('Data Entry'!DD8="Yes",1,IF('Data Entry'!DD8="No",0,IF('Data Entry'!DD8="Not Possible","",2)))</f>
        <v>2</v>
      </c>
      <c r="DE8" s="102">
        <f>IF('Data Entry'!DE8="Yes",1,IF('Data Entry'!DE8="No",0,IF('Data Entry'!DE8="Not Possible","",2)))</f>
        <v>2</v>
      </c>
      <c r="DF8" s="102">
        <f>IF('Data Entry'!DF8="Yes",1,IF('Data Entry'!DF8="No",0,IF('Data Entry'!DF8="Not Possible","",2)))</f>
        <v>2</v>
      </c>
      <c r="DG8" s="102">
        <f>IF('Data Entry'!DG8="Yes",1,IF('Data Entry'!DG8="No",0,IF('Data Entry'!DG8="Not Possible","",2)))</f>
        <v>2</v>
      </c>
      <c r="DH8" s="102">
        <f>IF('Data Entry'!DH8="Yes",1,IF('Data Entry'!DH8="No",0,IF('Data Entry'!DH8="Not Possible","",2)))</f>
        <v>2</v>
      </c>
      <c r="DI8" s="102">
        <f>IF('Data Entry'!DI8="Yes",1,IF('Data Entry'!DI8="No",0,IF('Data Entry'!DI8="Not Possible","",2)))</f>
        <v>2</v>
      </c>
      <c r="DJ8" s="102">
        <f>IF('Data Entry'!DJ8="Yes",1,IF('Data Entry'!DJ8="No",0,IF('Data Entry'!DJ8="Not Possible","",2)))</f>
        <v>2</v>
      </c>
      <c r="DK8" s="102">
        <f>IF('Data Entry'!DK8="Yes",1,IF('Data Entry'!DK8="No",0,IF('Data Entry'!DK8="Not Possible","",2)))</f>
        <v>2</v>
      </c>
      <c r="DL8" s="102">
        <f>IF('Data Entry'!DL8="Yes",1,IF('Data Entry'!DL8="No",0,IF('Data Entry'!DL8="Not Possible","",2)))</f>
        <v>2</v>
      </c>
      <c r="DM8" s="102">
        <f>IF('Data Entry'!DM8="Yes",1,IF('Data Entry'!DM8="No",0,IF('Data Entry'!DM8="Not Possible","",2)))</f>
        <v>2</v>
      </c>
      <c r="DN8" s="102">
        <f>IF('Data Entry'!DN8="Yes",1,IF('Data Entry'!DN8="No",0,IF('Data Entry'!DN8="Not Possible","",2)))</f>
        <v>2</v>
      </c>
      <c r="DO8" s="102">
        <f>IF('Data Entry'!DO8="Yes",1,IF('Data Entry'!DO8="No",0,IF('Data Entry'!DO8="Not Possible","",2)))</f>
        <v>2</v>
      </c>
      <c r="DP8" s="102">
        <f>IF('Data Entry'!DP8="Yes",1,IF('Data Entry'!DP8="No",0,IF('Data Entry'!DP8="Not Possible","",2)))</f>
        <v>2</v>
      </c>
      <c r="DQ8" s="102">
        <f>IF('Data Entry'!DQ8="Yes",1,IF('Data Entry'!DQ8="No",0,IF('Data Entry'!DQ8="Not Possible","",2)))</f>
        <v>2</v>
      </c>
      <c r="DR8" s="102">
        <f>IF('Data Entry'!DR8="Yes",1,IF('Data Entry'!DR8="No",0,IF('Data Entry'!DR8="Not Possible","",2)))</f>
        <v>2</v>
      </c>
      <c r="DS8" s="102">
        <f>IF('Data Entry'!DS8="Yes",1,IF('Data Entry'!DS8="No",0,IF('Data Entry'!DS8="Not Possible","",2)))</f>
        <v>2</v>
      </c>
      <c r="DT8" s="102">
        <f>IF('Data Entry'!DT8="Yes",1,IF('Data Entry'!DT8="No",0,IF('Data Entry'!DT8="Not Possible","",2)))</f>
        <v>2</v>
      </c>
    </row>
    <row r="9" spans="1:124" s="74" customFormat="1">
      <c r="A9" s="165" t="s">
        <v>16</v>
      </c>
      <c r="B9" s="165"/>
      <c r="C9" s="165"/>
      <c r="D9" s="165"/>
      <c r="E9" s="102">
        <f>IF('Data Entry'!E9="Yes",1,IF('Data Entry'!E9="No",0,IF('Data Entry'!E9="Not Possible","",2)))</f>
        <v>2</v>
      </c>
      <c r="F9" s="102">
        <f>IF('Data Entry'!F9="Yes",1,IF('Data Entry'!F9="No",0,IF('Data Entry'!F9="Not Possible","",2)))</f>
        <v>2</v>
      </c>
      <c r="G9" s="102">
        <f>IF('Data Entry'!G9="Yes",1,IF('Data Entry'!G9="No",0,IF('Data Entry'!G9="Not Possible","",2)))</f>
        <v>2</v>
      </c>
      <c r="H9" s="102">
        <f>IF('Data Entry'!H9="Yes",1,IF('Data Entry'!H9="No",0,IF('Data Entry'!H9="Not Possible","",2)))</f>
        <v>2</v>
      </c>
      <c r="I9" s="102">
        <f>IF('Data Entry'!I9="Yes",1,IF('Data Entry'!I9="No",0,IF('Data Entry'!I9="Not Possible","",2)))</f>
        <v>2</v>
      </c>
      <c r="J9" s="102">
        <f>IF('Data Entry'!J9="Yes",1,IF('Data Entry'!J9="No",0,IF('Data Entry'!J9="Not Possible","",2)))</f>
        <v>2</v>
      </c>
      <c r="K9" s="102">
        <f>IF('Data Entry'!K9="Yes",1,IF('Data Entry'!K9="No",0,IF('Data Entry'!K9="Not Possible","",2)))</f>
        <v>2</v>
      </c>
      <c r="L9" s="102">
        <f>IF('Data Entry'!L9="Yes",1,IF('Data Entry'!L9="No",0,IF('Data Entry'!L9="Not Possible","",2)))</f>
        <v>2</v>
      </c>
      <c r="M9" s="102">
        <f>IF('Data Entry'!M9="Yes",1,IF('Data Entry'!M9="No",0,IF('Data Entry'!M9="Not Possible","",2)))</f>
        <v>2</v>
      </c>
      <c r="N9" s="102">
        <f>IF('Data Entry'!N9="Yes",1,IF('Data Entry'!N9="No",0,IF('Data Entry'!N9="Not Possible","",2)))</f>
        <v>2</v>
      </c>
      <c r="O9" s="102">
        <f>IF('Data Entry'!O9="Yes",1,IF('Data Entry'!O9="No",0,IF('Data Entry'!O9="Not Possible","",2)))</f>
        <v>2</v>
      </c>
      <c r="P9" s="102">
        <f>IF('Data Entry'!P9="Yes",1,IF('Data Entry'!P9="No",0,IF('Data Entry'!P9="Not Possible","",2)))</f>
        <v>2</v>
      </c>
      <c r="Q9" s="102">
        <f>IF('Data Entry'!Q9="Yes",1,IF('Data Entry'!Q9="No",0,IF('Data Entry'!Q9="Not Possible","",2)))</f>
        <v>2</v>
      </c>
      <c r="R9" s="102">
        <f>IF('Data Entry'!R9="Yes",1,IF('Data Entry'!R9="No",0,IF('Data Entry'!R9="Not Possible","",2)))</f>
        <v>2</v>
      </c>
      <c r="S9" s="102">
        <f>IF('Data Entry'!S9="Yes",1,IF('Data Entry'!S9="No",0,IF('Data Entry'!S9="Not Possible","",2)))</f>
        <v>2</v>
      </c>
      <c r="T9" s="102">
        <f>IF('Data Entry'!T9="Yes",1,IF('Data Entry'!T9="No",0,IF('Data Entry'!T9="Not Possible","",2)))</f>
        <v>2</v>
      </c>
      <c r="U9" s="102">
        <f>IF('Data Entry'!U9="Yes",1,IF('Data Entry'!U9="No",0,IF('Data Entry'!U9="Not Possible","",2)))</f>
        <v>2</v>
      </c>
      <c r="V9" s="102">
        <f>IF('Data Entry'!V9="Yes",1,IF('Data Entry'!V9="No",0,IF('Data Entry'!V9="Not Possible","",2)))</f>
        <v>2</v>
      </c>
      <c r="W9" s="102">
        <f>IF('Data Entry'!W9="Yes",1,IF('Data Entry'!W9="No",0,IF('Data Entry'!W9="Not Possible","",2)))</f>
        <v>2</v>
      </c>
      <c r="X9" s="102">
        <f>IF('Data Entry'!X9="Yes",1,IF('Data Entry'!X9="No",0,IF('Data Entry'!X9="Not Possible","",2)))</f>
        <v>2</v>
      </c>
      <c r="Y9" s="102">
        <f>IF('Data Entry'!Y9="Yes",1,IF('Data Entry'!Y9="No",0,IF('Data Entry'!Y9="Not Possible","",2)))</f>
        <v>2</v>
      </c>
      <c r="Z9" s="102">
        <f>IF('Data Entry'!Z9="Yes",1,IF('Data Entry'!Z9="No",0,IF('Data Entry'!Z9="Not Possible","",2)))</f>
        <v>2</v>
      </c>
      <c r="AA9" s="102">
        <f>IF('Data Entry'!AA9="Yes",1,IF('Data Entry'!AA9="No",0,IF('Data Entry'!AA9="Not Possible","",2)))</f>
        <v>2</v>
      </c>
      <c r="AB9" s="102">
        <f>IF('Data Entry'!AB9="Yes",1,IF('Data Entry'!AB9="No",0,IF('Data Entry'!AB9="Not Possible","",2)))</f>
        <v>2</v>
      </c>
      <c r="AC9" s="102">
        <f>IF('Data Entry'!AC9="Yes",1,IF('Data Entry'!AC9="No",0,IF('Data Entry'!AC9="Not Possible","",2)))</f>
        <v>2</v>
      </c>
      <c r="AD9" s="102">
        <f>IF('Data Entry'!AD9="Yes",1,IF('Data Entry'!AD9="No",0,IF('Data Entry'!AD9="Not Possible","",2)))</f>
        <v>2</v>
      </c>
      <c r="AE9" s="102">
        <f>IF('Data Entry'!AE9="Yes",1,IF('Data Entry'!AE9="No",0,IF('Data Entry'!AE9="Not Possible","",2)))</f>
        <v>2</v>
      </c>
      <c r="AF9" s="102">
        <f>IF('Data Entry'!AF9="Yes",1,IF('Data Entry'!AF9="No",0,IF('Data Entry'!AF9="Not Possible","",2)))</f>
        <v>2</v>
      </c>
      <c r="AG9" s="102">
        <f>IF('Data Entry'!AG9="Yes",1,IF('Data Entry'!AG9="No",0,IF('Data Entry'!AG9="Not Possible","",2)))</f>
        <v>2</v>
      </c>
      <c r="AH9" s="102">
        <f>IF('Data Entry'!AH9="Yes",1,IF('Data Entry'!AH9="No",0,IF('Data Entry'!AH9="Not Possible","",2)))</f>
        <v>2</v>
      </c>
      <c r="AI9" s="102">
        <f>IF('Data Entry'!AI9="Yes",1,IF('Data Entry'!AI9="No",0,IF('Data Entry'!AI9="Not Possible","",2)))</f>
        <v>2</v>
      </c>
      <c r="AJ9" s="102">
        <f>IF('Data Entry'!AJ9="Yes",1,IF('Data Entry'!AJ9="No",0,IF('Data Entry'!AJ9="Not Possible","",2)))</f>
        <v>2</v>
      </c>
      <c r="AK9" s="102">
        <f>IF('Data Entry'!AK9="Yes",1,IF('Data Entry'!AK9="No",0,IF('Data Entry'!AK9="Not Possible","",2)))</f>
        <v>2</v>
      </c>
      <c r="AL9" s="102">
        <f>IF('Data Entry'!AL9="Yes",1,IF('Data Entry'!AL9="No",0,IF('Data Entry'!AL9="Not Possible","",2)))</f>
        <v>2</v>
      </c>
      <c r="AM9" s="102">
        <f>IF('Data Entry'!AM9="Yes",1,IF('Data Entry'!AM9="No",0,IF('Data Entry'!AM9="Not Possible","",2)))</f>
        <v>2</v>
      </c>
      <c r="AN9" s="102">
        <f>IF('Data Entry'!AN9="Yes",1,IF('Data Entry'!AN9="No",0,IF('Data Entry'!AN9="Not Possible","",2)))</f>
        <v>2</v>
      </c>
      <c r="AO9" s="102">
        <f>IF('Data Entry'!AO9="Yes",1,IF('Data Entry'!AO9="No",0,IF('Data Entry'!AO9="Not Possible","",2)))</f>
        <v>2</v>
      </c>
      <c r="AP9" s="102">
        <f>IF('Data Entry'!AP9="Yes",1,IF('Data Entry'!AP9="No",0,IF('Data Entry'!AP9="Not Possible","",2)))</f>
        <v>2</v>
      </c>
      <c r="AQ9" s="102">
        <f>IF('Data Entry'!AQ9="Yes",1,IF('Data Entry'!AQ9="No",0,IF('Data Entry'!AQ9="Not Possible","",2)))</f>
        <v>2</v>
      </c>
      <c r="AR9" s="102">
        <f>IF('Data Entry'!AR9="Yes",1,IF('Data Entry'!AR9="No",0,IF('Data Entry'!AR9="Not Possible","",2)))</f>
        <v>2</v>
      </c>
      <c r="AS9" s="102">
        <f>IF('Data Entry'!AS9="Yes",1,IF('Data Entry'!AS9="No",0,IF('Data Entry'!AS9="Not Possible","",2)))</f>
        <v>2</v>
      </c>
      <c r="AT9" s="102">
        <f>IF('Data Entry'!AT9="Yes",1,IF('Data Entry'!AT9="No",0,IF('Data Entry'!AT9="Not Possible","",2)))</f>
        <v>2</v>
      </c>
      <c r="AU9" s="102">
        <f>IF('Data Entry'!AU9="Yes",1,IF('Data Entry'!AU9="No",0,IF('Data Entry'!AU9="Not Possible","",2)))</f>
        <v>2</v>
      </c>
      <c r="AV9" s="102">
        <f>IF('Data Entry'!AV9="Yes",1,IF('Data Entry'!AV9="No",0,IF('Data Entry'!AV9="Not Possible","",2)))</f>
        <v>2</v>
      </c>
      <c r="AW9" s="102">
        <f>IF('Data Entry'!AW9="Yes",1,IF('Data Entry'!AW9="No",0,IF('Data Entry'!AW9="Not Possible","",2)))</f>
        <v>2</v>
      </c>
      <c r="AX9" s="102">
        <f>IF('Data Entry'!AX9="Yes",1,IF('Data Entry'!AX9="No",0,IF('Data Entry'!AX9="Not Possible","",2)))</f>
        <v>2</v>
      </c>
      <c r="AY9" s="102">
        <f>IF('Data Entry'!AY9="Yes",1,IF('Data Entry'!AY9="No",0,IF('Data Entry'!AY9="Not Possible","",2)))</f>
        <v>2</v>
      </c>
      <c r="AZ9" s="102">
        <f>IF('Data Entry'!AZ9="Yes",1,IF('Data Entry'!AZ9="No",0,IF('Data Entry'!AZ9="Not Possible","",2)))</f>
        <v>2</v>
      </c>
      <c r="BA9" s="102">
        <f>IF('Data Entry'!BA9="Yes",1,IF('Data Entry'!BA9="No",0,IF('Data Entry'!BA9="Not Possible","",2)))</f>
        <v>2</v>
      </c>
      <c r="BB9" s="102">
        <f>IF('Data Entry'!BB9="Yes",1,IF('Data Entry'!BB9="No",0,IF('Data Entry'!BB9="Not Possible","",2)))</f>
        <v>2</v>
      </c>
      <c r="BC9" s="102">
        <f>IF('Data Entry'!BC9="Yes",1,IF('Data Entry'!BC9="No",0,IF('Data Entry'!BC9="Not Possible","",2)))</f>
        <v>2</v>
      </c>
      <c r="BD9" s="102">
        <f>IF('Data Entry'!BD9="Yes",1,IF('Data Entry'!BD9="No",0,IF('Data Entry'!BD9="Not Possible","",2)))</f>
        <v>2</v>
      </c>
      <c r="BE9" s="102">
        <f>IF('Data Entry'!BE9="Yes",1,IF('Data Entry'!BE9="No",0,IF('Data Entry'!BE9="Not Possible","",2)))</f>
        <v>2</v>
      </c>
      <c r="BF9" s="102">
        <f>IF('Data Entry'!BF9="Yes",1,IF('Data Entry'!BF9="No",0,IF('Data Entry'!BF9="Not Possible","",2)))</f>
        <v>2</v>
      </c>
      <c r="BG9" s="102">
        <f>IF('Data Entry'!BG9="Yes",1,IF('Data Entry'!BG9="No",0,IF('Data Entry'!BG9="Not Possible","",2)))</f>
        <v>2</v>
      </c>
      <c r="BH9" s="102">
        <f>IF('Data Entry'!BH9="Yes",1,IF('Data Entry'!BH9="No",0,IF('Data Entry'!BH9="Not Possible","",2)))</f>
        <v>2</v>
      </c>
      <c r="BI9" s="102">
        <f>IF('Data Entry'!BI9="Yes",1,IF('Data Entry'!BI9="No",0,IF('Data Entry'!BI9="Not Possible","",2)))</f>
        <v>2</v>
      </c>
      <c r="BJ9" s="102">
        <f>IF('Data Entry'!BJ9="Yes",1,IF('Data Entry'!BJ9="No",0,IF('Data Entry'!BJ9="Not Possible","",2)))</f>
        <v>2</v>
      </c>
      <c r="BK9" s="102">
        <f>IF('Data Entry'!BK9="Yes",1,IF('Data Entry'!BK9="No",0,IF('Data Entry'!BK9="Not Possible","",2)))</f>
        <v>2</v>
      </c>
      <c r="BL9" s="102">
        <f>IF('Data Entry'!BL9="Yes",1,IF('Data Entry'!BL9="No",0,IF('Data Entry'!BL9="Not Possible","",2)))</f>
        <v>2</v>
      </c>
      <c r="BM9" s="102">
        <f>IF('Data Entry'!BM9="Yes",1,IF('Data Entry'!BM9="No",0,IF('Data Entry'!BM9="Not Possible","",2)))</f>
        <v>2</v>
      </c>
      <c r="BN9" s="102">
        <f>IF('Data Entry'!BN9="Yes",1,IF('Data Entry'!BN9="No",0,IF('Data Entry'!BN9="Not Possible","",2)))</f>
        <v>2</v>
      </c>
      <c r="BO9" s="102">
        <f>IF('Data Entry'!BO9="Yes",1,IF('Data Entry'!BO9="No",0,IF('Data Entry'!BO9="Not Possible","",2)))</f>
        <v>2</v>
      </c>
      <c r="BP9" s="102">
        <f>IF('Data Entry'!BP9="Yes",1,IF('Data Entry'!BP9="No",0,IF('Data Entry'!BP9="Not Possible","",2)))</f>
        <v>2</v>
      </c>
      <c r="BQ9" s="102">
        <f>IF('Data Entry'!BQ9="Yes",1,IF('Data Entry'!BQ9="No",0,IF('Data Entry'!BQ9="Not Possible","",2)))</f>
        <v>2</v>
      </c>
      <c r="BR9" s="102">
        <f>IF('Data Entry'!BR9="Yes",1,IF('Data Entry'!BR9="No",0,IF('Data Entry'!BR9="Not Possible","",2)))</f>
        <v>2</v>
      </c>
      <c r="BS9" s="102">
        <f>IF('Data Entry'!BS9="Yes",1,IF('Data Entry'!BS9="No",0,IF('Data Entry'!BS9="Not Possible","",2)))</f>
        <v>2</v>
      </c>
      <c r="BT9" s="102">
        <f>IF('Data Entry'!BT9="Yes",1,IF('Data Entry'!BT9="No",0,IF('Data Entry'!BT9="Not Possible","",2)))</f>
        <v>2</v>
      </c>
      <c r="BU9" s="102">
        <f>IF('Data Entry'!BU9="Yes",1,IF('Data Entry'!BU9="No",0,IF('Data Entry'!BU9="Not Possible","",2)))</f>
        <v>2</v>
      </c>
      <c r="BV9" s="102">
        <f>IF('Data Entry'!BV9="Yes",1,IF('Data Entry'!BV9="No",0,IF('Data Entry'!BV9="Not Possible","",2)))</f>
        <v>2</v>
      </c>
      <c r="BW9" s="102">
        <f>IF('Data Entry'!BW9="Yes",1,IF('Data Entry'!BW9="No",0,IF('Data Entry'!BW9="Not Possible","",2)))</f>
        <v>2</v>
      </c>
      <c r="BX9" s="102">
        <f>IF('Data Entry'!BX9="Yes",1,IF('Data Entry'!BX9="No",0,IF('Data Entry'!BX9="Not Possible","",2)))</f>
        <v>2</v>
      </c>
      <c r="BY9" s="102">
        <f>IF('Data Entry'!BY9="Yes",1,IF('Data Entry'!BY9="No",0,IF('Data Entry'!BY9="Not Possible","",2)))</f>
        <v>2</v>
      </c>
      <c r="BZ9" s="102">
        <f>IF('Data Entry'!BZ9="Yes",1,IF('Data Entry'!BZ9="No",0,IF('Data Entry'!BZ9="Not Possible","",2)))</f>
        <v>2</v>
      </c>
      <c r="CA9" s="102">
        <f>IF('Data Entry'!CA9="Yes",1,IF('Data Entry'!CA9="No",0,IF('Data Entry'!CA9="Not Possible","",2)))</f>
        <v>2</v>
      </c>
      <c r="CB9" s="102">
        <f>IF('Data Entry'!CB9="Yes",1,IF('Data Entry'!CB9="No",0,IF('Data Entry'!CB9="Not Possible","",2)))</f>
        <v>2</v>
      </c>
      <c r="CC9" s="102">
        <f>IF('Data Entry'!CC9="Yes",1,IF('Data Entry'!CC9="No",0,IF('Data Entry'!CC9="Not Possible","",2)))</f>
        <v>2</v>
      </c>
      <c r="CD9" s="102">
        <f>IF('Data Entry'!CD9="Yes",1,IF('Data Entry'!CD9="No",0,IF('Data Entry'!CD9="Not Possible","",2)))</f>
        <v>2</v>
      </c>
      <c r="CE9" s="102">
        <f>IF('Data Entry'!CE9="Yes",1,IF('Data Entry'!CE9="No",0,IF('Data Entry'!CE9="Not Possible","",2)))</f>
        <v>2</v>
      </c>
      <c r="CF9" s="102">
        <f>IF('Data Entry'!CF9="Yes",1,IF('Data Entry'!CF9="No",0,IF('Data Entry'!CF9="Not Possible","",2)))</f>
        <v>2</v>
      </c>
      <c r="CG9" s="102">
        <f>IF('Data Entry'!CG9="Yes",1,IF('Data Entry'!CG9="No",0,IF('Data Entry'!CG9="Not Possible","",2)))</f>
        <v>2</v>
      </c>
      <c r="CH9" s="102">
        <f>IF('Data Entry'!CH9="Yes",1,IF('Data Entry'!CH9="No",0,IF('Data Entry'!CH9="Not Possible","",2)))</f>
        <v>2</v>
      </c>
      <c r="CI9" s="102">
        <f>IF('Data Entry'!CI9="Yes",1,IF('Data Entry'!CI9="No",0,IF('Data Entry'!CI9="Not Possible","",2)))</f>
        <v>2</v>
      </c>
      <c r="CJ9" s="102">
        <f>IF('Data Entry'!CJ9="Yes",1,IF('Data Entry'!CJ9="No",0,IF('Data Entry'!CJ9="Not Possible","",2)))</f>
        <v>2</v>
      </c>
      <c r="CK9" s="102">
        <f>IF('Data Entry'!CK9="Yes",1,IF('Data Entry'!CK9="No",0,IF('Data Entry'!CK9="Not Possible","",2)))</f>
        <v>2</v>
      </c>
      <c r="CL9" s="102">
        <f>IF('Data Entry'!CL9="Yes",1,IF('Data Entry'!CL9="No",0,IF('Data Entry'!CL9="Not Possible","",2)))</f>
        <v>2</v>
      </c>
      <c r="CM9" s="102">
        <f>IF('Data Entry'!CM9="Yes",1,IF('Data Entry'!CM9="No",0,IF('Data Entry'!CM9="Not Possible","",2)))</f>
        <v>2</v>
      </c>
      <c r="CN9" s="102">
        <f>IF('Data Entry'!CN9="Yes",1,IF('Data Entry'!CN9="No",0,IF('Data Entry'!CN9="Not Possible","",2)))</f>
        <v>2</v>
      </c>
      <c r="CO9" s="102">
        <f>IF('Data Entry'!CO9="Yes",1,IF('Data Entry'!CO9="No",0,IF('Data Entry'!CO9="Not Possible","",2)))</f>
        <v>2</v>
      </c>
      <c r="CP9" s="102">
        <f>IF('Data Entry'!CP9="Yes",1,IF('Data Entry'!CP9="No",0,IF('Data Entry'!CP9="Not Possible","",2)))</f>
        <v>2</v>
      </c>
      <c r="CQ9" s="102">
        <f>IF('Data Entry'!CQ9="Yes",1,IF('Data Entry'!CQ9="No",0,IF('Data Entry'!CQ9="Not Possible","",2)))</f>
        <v>2</v>
      </c>
      <c r="CR9" s="102">
        <f>IF('Data Entry'!CR9="Yes",1,IF('Data Entry'!CR9="No",0,IF('Data Entry'!CR9="Not Possible","",2)))</f>
        <v>2</v>
      </c>
      <c r="CS9" s="102">
        <f>IF('Data Entry'!CS9="Yes",1,IF('Data Entry'!CS9="No",0,IF('Data Entry'!CS9="Not Possible","",2)))</f>
        <v>2</v>
      </c>
      <c r="CT9" s="102">
        <f>IF('Data Entry'!CT9="Yes",1,IF('Data Entry'!CT9="No",0,IF('Data Entry'!CT9="Not Possible","",2)))</f>
        <v>2</v>
      </c>
      <c r="CU9" s="102">
        <f>IF('Data Entry'!CU9="Yes",1,IF('Data Entry'!CU9="No",0,IF('Data Entry'!CU9="Not Possible","",2)))</f>
        <v>2</v>
      </c>
      <c r="CV9" s="102">
        <f>IF('Data Entry'!CV9="Yes",1,IF('Data Entry'!CV9="No",0,IF('Data Entry'!CV9="Not Possible","",2)))</f>
        <v>2</v>
      </c>
      <c r="CW9" s="102">
        <f>IF('Data Entry'!CW9="Yes",1,IF('Data Entry'!CW9="No",0,IF('Data Entry'!CW9="Not Possible","",2)))</f>
        <v>2</v>
      </c>
      <c r="CX9" s="102">
        <f>IF('Data Entry'!CX9="Yes",1,IF('Data Entry'!CX9="No",0,IF('Data Entry'!CX9="Not Possible","",2)))</f>
        <v>2</v>
      </c>
      <c r="CY9" s="102">
        <f>IF('Data Entry'!CY9="Yes",1,IF('Data Entry'!CY9="No",0,IF('Data Entry'!CY9="Not Possible","",2)))</f>
        <v>2</v>
      </c>
      <c r="CZ9" s="102">
        <f>IF('Data Entry'!CZ9="Yes",1,IF('Data Entry'!CZ9="No",0,IF('Data Entry'!CZ9="Not Possible","",2)))</f>
        <v>2</v>
      </c>
      <c r="DA9" s="102">
        <f>IF('Data Entry'!DA9="Yes",1,IF('Data Entry'!DA9="No",0,IF('Data Entry'!DA9="Not Possible","",2)))</f>
        <v>2</v>
      </c>
      <c r="DB9" s="102">
        <f>IF('Data Entry'!DB9="Yes",1,IF('Data Entry'!DB9="No",0,IF('Data Entry'!DB9="Not Possible","",2)))</f>
        <v>2</v>
      </c>
      <c r="DC9" s="102">
        <f>IF('Data Entry'!DC9="Yes",1,IF('Data Entry'!DC9="No",0,IF('Data Entry'!DC9="Not Possible","",2)))</f>
        <v>2</v>
      </c>
      <c r="DD9" s="102">
        <f>IF('Data Entry'!DD9="Yes",1,IF('Data Entry'!DD9="No",0,IF('Data Entry'!DD9="Not Possible","",2)))</f>
        <v>2</v>
      </c>
      <c r="DE9" s="102">
        <f>IF('Data Entry'!DE9="Yes",1,IF('Data Entry'!DE9="No",0,IF('Data Entry'!DE9="Not Possible","",2)))</f>
        <v>2</v>
      </c>
      <c r="DF9" s="102">
        <f>IF('Data Entry'!DF9="Yes",1,IF('Data Entry'!DF9="No",0,IF('Data Entry'!DF9="Not Possible","",2)))</f>
        <v>2</v>
      </c>
      <c r="DG9" s="102">
        <f>IF('Data Entry'!DG9="Yes",1,IF('Data Entry'!DG9="No",0,IF('Data Entry'!DG9="Not Possible","",2)))</f>
        <v>2</v>
      </c>
      <c r="DH9" s="102">
        <f>IF('Data Entry'!DH9="Yes",1,IF('Data Entry'!DH9="No",0,IF('Data Entry'!DH9="Not Possible","",2)))</f>
        <v>2</v>
      </c>
      <c r="DI9" s="102">
        <f>IF('Data Entry'!DI9="Yes",1,IF('Data Entry'!DI9="No",0,IF('Data Entry'!DI9="Not Possible","",2)))</f>
        <v>2</v>
      </c>
      <c r="DJ9" s="102">
        <f>IF('Data Entry'!DJ9="Yes",1,IF('Data Entry'!DJ9="No",0,IF('Data Entry'!DJ9="Not Possible","",2)))</f>
        <v>2</v>
      </c>
      <c r="DK9" s="102">
        <f>IF('Data Entry'!DK9="Yes",1,IF('Data Entry'!DK9="No",0,IF('Data Entry'!DK9="Not Possible","",2)))</f>
        <v>2</v>
      </c>
      <c r="DL9" s="102">
        <f>IF('Data Entry'!DL9="Yes",1,IF('Data Entry'!DL9="No",0,IF('Data Entry'!DL9="Not Possible","",2)))</f>
        <v>2</v>
      </c>
      <c r="DM9" s="102">
        <f>IF('Data Entry'!DM9="Yes",1,IF('Data Entry'!DM9="No",0,IF('Data Entry'!DM9="Not Possible","",2)))</f>
        <v>2</v>
      </c>
      <c r="DN9" s="102">
        <f>IF('Data Entry'!DN9="Yes",1,IF('Data Entry'!DN9="No",0,IF('Data Entry'!DN9="Not Possible","",2)))</f>
        <v>2</v>
      </c>
      <c r="DO9" s="102">
        <f>IF('Data Entry'!DO9="Yes",1,IF('Data Entry'!DO9="No",0,IF('Data Entry'!DO9="Not Possible","",2)))</f>
        <v>2</v>
      </c>
      <c r="DP9" s="102">
        <f>IF('Data Entry'!DP9="Yes",1,IF('Data Entry'!DP9="No",0,IF('Data Entry'!DP9="Not Possible","",2)))</f>
        <v>2</v>
      </c>
      <c r="DQ9" s="102">
        <f>IF('Data Entry'!DQ9="Yes",1,IF('Data Entry'!DQ9="No",0,IF('Data Entry'!DQ9="Not Possible","",2)))</f>
        <v>2</v>
      </c>
      <c r="DR9" s="102">
        <f>IF('Data Entry'!DR9="Yes",1,IF('Data Entry'!DR9="No",0,IF('Data Entry'!DR9="Not Possible","",2)))</f>
        <v>2</v>
      </c>
      <c r="DS9" s="102">
        <f>IF('Data Entry'!DS9="Yes",1,IF('Data Entry'!DS9="No",0,IF('Data Entry'!DS9="Not Possible","",2)))</f>
        <v>2</v>
      </c>
      <c r="DT9" s="102">
        <f>IF('Data Entry'!DT9="Yes",1,IF('Data Entry'!DT9="No",0,IF('Data Entry'!DT9="Not Possible","",2)))</f>
        <v>2</v>
      </c>
    </row>
    <row r="10" spans="1:124" ht="21" customHeight="1">
      <c r="A10" s="166" t="s">
        <v>111</v>
      </c>
      <c r="B10" s="166"/>
      <c r="C10" s="166"/>
      <c r="D10" s="166"/>
      <c r="E10" s="88" t="str">
        <f>IF('Data Entry'!E10="","",('Data Entry'!E10))</f>
        <v/>
      </c>
      <c r="F10" s="88" t="str">
        <f>IF('Data Entry'!F10="","",('Data Entry'!F10))</f>
        <v/>
      </c>
      <c r="G10" s="88" t="str">
        <f>IF('Data Entry'!G10="","",('Data Entry'!G10))</f>
        <v/>
      </c>
      <c r="H10" s="88" t="str">
        <f>IF('Data Entry'!H10="","",('Data Entry'!H10))</f>
        <v/>
      </c>
      <c r="I10" s="88" t="str">
        <f>IF('Data Entry'!I10="","",('Data Entry'!I10))</f>
        <v/>
      </c>
      <c r="J10" s="88" t="str">
        <f>IF('Data Entry'!J10="","",('Data Entry'!J10))</f>
        <v/>
      </c>
      <c r="K10" s="88" t="str">
        <f>IF('Data Entry'!K10="","",('Data Entry'!K10))</f>
        <v/>
      </c>
      <c r="L10" s="88" t="str">
        <f>IF('Data Entry'!L10="","",('Data Entry'!L10))</f>
        <v/>
      </c>
      <c r="M10" s="88" t="str">
        <f>IF('Data Entry'!M10="","",('Data Entry'!M10))</f>
        <v/>
      </c>
      <c r="N10" s="88" t="str">
        <f>IF('Data Entry'!N10="","",('Data Entry'!N10))</f>
        <v/>
      </c>
      <c r="O10" s="88" t="str">
        <f>IF('Data Entry'!O10="","",('Data Entry'!O10))</f>
        <v/>
      </c>
      <c r="P10" s="88" t="str">
        <f>IF('Data Entry'!P10="","",('Data Entry'!P10))</f>
        <v/>
      </c>
      <c r="Q10" s="88" t="str">
        <f>IF('Data Entry'!Q10="","",('Data Entry'!Q10))</f>
        <v/>
      </c>
      <c r="R10" s="88" t="str">
        <f>IF('Data Entry'!R10="","",('Data Entry'!R10))</f>
        <v/>
      </c>
      <c r="S10" s="88" t="str">
        <f>IF('Data Entry'!S10="","",('Data Entry'!S10))</f>
        <v/>
      </c>
      <c r="T10" s="88" t="str">
        <f>IF('Data Entry'!T10="","",('Data Entry'!T10))</f>
        <v/>
      </c>
      <c r="U10" s="88" t="str">
        <f>IF('Data Entry'!U10="","",('Data Entry'!U10))</f>
        <v/>
      </c>
      <c r="V10" s="88" t="str">
        <f>IF('Data Entry'!V10="","",('Data Entry'!V10))</f>
        <v/>
      </c>
      <c r="W10" s="88" t="str">
        <f>IF('Data Entry'!W10="","",('Data Entry'!W10))</f>
        <v/>
      </c>
      <c r="X10" s="88" t="str">
        <f>IF('Data Entry'!X10="","",('Data Entry'!X10))</f>
        <v/>
      </c>
      <c r="Y10" s="88" t="str">
        <f>IF('Data Entry'!Y10="","",('Data Entry'!Y10))</f>
        <v/>
      </c>
      <c r="Z10" s="88" t="str">
        <f>IF('Data Entry'!Z10="","",('Data Entry'!Z10))</f>
        <v/>
      </c>
      <c r="AA10" s="88" t="str">
        <f>IF('Data Entry'!AA10="","",('Data Entry'!AA10))</f>
        <v/>
      </c>
      <c r="AB10" s="88" t="str">
        <f>IF('Data Entry'!AB10="","",('Data Entry'!AB10))</f>
        <v/>
      </c>
      <c r="AC10" s="88" t="str">
        <f>IF('Data Entry'!AC10="","",('Data Entry'!AC10))</f>
        <v/>
      </c>
      <c r="AD10" s="88" t="str">
        <f>IF('Data Entry'!AD10="","",('Data Entry'!AD10))</f>
        <v/>
      </c>
      <c r="AE10" s="88" t="str">
        <f>IF('Data Entry'!AE10="","",('Data Entry'!AE10))</f>
        <v/>
      </c>
      <c r="AF10" s="88" t="str">
        <f>IF('Data Entry'!AF10="","",('Data Entry'!AF10))</f>
        <v/>
      </c>
      <c r="AG10" s="88" t="str">
        <f>IF('Data Entry'!AG10="","",('Data Entry'!AG10))</f>
        <v/>
      </c>
      <c r="AH10" s="88" t="str">
        <f>IF('Data Entry'!AH10="","",('Data Entry'!AH10))</f>
        <v/>
      </c>
      <c r="AI10" s="88" t="str">
        <f>IF('Data Entry'!AI10="","",('Data Entry'!AI10))</f>
        <v/>
      </c>
      <c r="AJ10" s="88" t="str">
        <f>IF('Data Entry'!AJ10="","",('Data Entry'!AJ10))</f>
        <v/>
      </c>
      <c r="AK10" s="88" t="str">
        <f>IF('Data Entry'!AK10="","",('Data Entry'!AK10))</f>
        <v/>
      </c>
      <c r="AL10" s="88" t="str">
        <f>IF('Data Entry'!AL10="","",('Data Entry'!AL10))</f>
        <v/>
      </c>
      <c r="AM10" s="88" t="str">
        <f>IF('Data Entry'!AM10="","",('Data Entry'!AM10))</f>
        <v/>
      </c>
      <c r="AN10" s="88" t="str">
        <f>IF('Data Entry'!AN10="","",('Data Entry'!AN10))</f>
        <v/>
      </c>
      <c r="AO10" s="88" t="str">
        <f>IF('Data Entry'!AO10="","",('Data Entry'!AO10))</f>
        <v/>
      </c>
      <c r="AP10" s="88" t="str">
        <f>IF('Data Entry'!AP10="","",('Data Entry'!AP10))</f>
        <v/>
      </c>
      <c r="AQ10" s="88" t="str">
        <f>IF('Data Entry'!AQ10="","",('Data Entry'!AQ10))</f>
        <v/>
      </c>
      <c r="AR10" s="88" t="str">
        <f>IF('Data Entry'!AR10="","",('Data Entry'!AR10))</f>
        <v/>
      </c>
      <c r="AS10" s="88" t="str">
        <f>IF('Data Entry'!AS10="","",('Data Entry'!AS10))</f>
        <v/>
      </c>
      <c r="AT10" s="88" t="str">
        <f>IF('Data Entry'!AT10="","",('Data Entry'!AT10))</f>
        <v/>
      </c>
      <c r="AU10" s="88" t="str">
        <f>IF('Data Entry'!AU10="","",('Data Entry'!AU10))</f>
        <v/>
      </c>
      <c r="AV10" s="88" t="str">
        <f>IF('Data Entry'!AV10="","",('Data Entry'!AV10))</f>
        <v/>
      </c>
      <c r="AW10" s="88" t="str">
        <f>IF('Data Entry'!AW10="","",('Data Entry'!AW10))</f>
        <v/>
      </c>
      <c r="AX10" s="88" t="str">
        <f>IF('Data Entry'!AX10="","",('Data Entry'!AX10))</f>
        <v/>
      </c>
      <c r="AY10" s="88" t="str">
        <f>IF('Data Entry'!AY10="","",('Data Entry'!AY10))</f>
        <v/>
      </c>
      <c r="AZ10" s="88" t="str">
        <f>IF('Data Entry'!AZ10="","",('Data Entry'!AZ10))</f>
        <v/>
      </c>
      <c r="BA10" s="88" t="str">
        <f>IF('Data Entry'!BA10="","",('Data Entry'!BA10))</f>
        <v/>
      </c>
      <c r="BB10" s="88" t="str">
        <f>IF('Data Entry'!BB10="","",('Data Entry'!BB10))</f>
        <v/>
      </c>
      <c r="BC10" s="88" t="str">
        <f>IF('Data Entry'!BC10="","",('Data Entry'!BC10))</f>
        <v/>
      </c>
      <c r="BD10" s="88" t="str">
        <f>IF('Data Entry'!BD10="","",('Data Entry'!BD10))</f>
        <v/>
      </c>
      <c r="BE10" s="88" t="str">
        <f>IF('Data Entry'!BE10="","",('Data Entry'!BE10))</f>
        <v/>
      </c>
      <c r="BF10" s="88" t="str">
        <f>IF('Data Entry'!BF10="","",('Data Entry'!BF10))</f>
        <v/>
      </c>
      <c r="BG10" s="88" t="str">
        <f>IF('Data Entry'!BG10="","",('Data Entry'!BG10))</f>
        <v/>
      </c>
      <c r="BH10" s="88" t="str">
        <f>IF('Data Entry'!BH10="","",('Data Entry'!BH10))</f>
        <v/>
      </c>
      <c r="BI10" s="88" t="str">
        <f>IF('Data Entry'!BI10="","",('Data Entry'!BI10))</f>
        <v/>
      </c>
      <c r="BJ10" s="88" t="str">
        <f>IF('Data Entry'!BJ10="","",('Data Entry'!BJ10))</f>
        <v/>
      </c>
      <c r="BK10" s="88" t="str">
        <f>IF('Data Entry'!BK10="","",('Data Entry'!BK10))</f>
        <v/>
      </c>
      <c r="BL10" s="88" t="str">
        <f>IF('Data Entry'!BL10="","",('Data Entry'!BL10))</f>
        <v/>
      </c>
      <c r="BM10" s="88" t="str">
        <f>IF('Data Entry'!BM10="","",('Data Entry'!BM10))</f>
        <v/>
      </c>
      <c r="BN10" s="88" t="str">
        <f>IF('Data Entry'!BN10="","",('Data Entry'!BN10))</f>
        <v/>
      </c>
      <c r="BO10" s="88" t="str">
        <f>IF('Data Entry'!BO10="","",('Data Entry'!BO10))</f>
        <v/>
      </c>
      <c r="BP10" s="88" t="str">
        <f>IF('Data Entry'!BP10="","",('Data Entry'!BP10))</f>
        <v/>
      </c>
      <c r="BQ10" s="88" t="str">
        <f>IF('Data Entry'!BQ10="","",('Data Entry'!BQ10))</f>
        <v/>
      </c>
      <c r="BR10" s="88" t="str">
        <f>IF('Data Entry'!BR10="","",('Data Entry'!BR10))</f>
        <v/>
      </c>
      <c r="BS10" s="88" t="str">
        <f>IF('Data Entry'!BS10="","",('Data Entry'!BS10))</f>
        <v/>
      </c>
      <c r="BT10" s="88" t="str">
        <f>IF('Data Entry'!BT10="","",('Data Entry'!BT10))</f>
        <v/>
      </c>
      <c r="BU10" s="88" t="str">
        <f>IF('Data Entry'!BU10="","",('Data Entry'!BU10))</f>
        <v/>
      </c>
      <c r="BV10" s="88" t="str">
        <f>IF('Data Entry'!BV10="","",('Data Entry'!BV10))</f>
        <v/>
      </c>
      <c r="BW10" s="88" t="str">
        <f>IF('Data Entry'!BW10="","",('Data Entry'!BW10))</f>
        <v/>
      </c>
      <c r="BX10" s="88" t="str">
        <f>IF('Data Entry'!BX10="","",('Data Entry'!BX10))</f>
        <v/>
      </c>
      <c r="BY10" s="88" t="str">
        <f>IF('Data Entry'!BY10="","",('Data Entry'!BY10))</f>
        <v/>
      </c>
      <c r="BZ10" s="88" t="str">
        <f>IF('Data Entry'!BZ10="","",('Data Entry'!BZ10))</f>
        <v/>
      </c>
      <c r="CA10" s="88" t="str">
        <f>IF('Data Entry'!CA10="","",('Data Entry'!CA10))</f>
        <v/>
      </c>
      <c r="CB10" s="88" t="str">
        <f>IF('Data Entry'!CB10="","",('Data Entry'!CB10))</f>
        <v/>
      </c>
      <c r="CC10" s="88" t="str">
        <f>IF('Data Entry'!CC10="","",('Data Entry'!CC10))</f>
        <v/>
      </c>
      <c r="CD10" s="88" t="str">
        <f>IF('Data Entry'!CD10="","",('Data Entry'!CD10))</f>
        <v/>
      </c>
      <c r="CE10" s="88" t="str">
        <f>IF('Data Entry'!CE10="","",('Data Entry'!CE10))</f>
        <v/>
      </c>
      <c r="CF10" s="88" t="str">
        <f>IF('Data Entry'!CF10="","",('Data Entry'!CF10))</f>
        <v/>
      </c>
      <c r="CG10" s="88" t="str">
        <f>IF('Data Entry'!CG10="","",('Data Entry'!CG10))</f>
        <v/>
      </c>
      <c r="CH10" s="88" t="str">
        <f>IF('Data Entry'!CH10="","",('Data Entry'!CH10))</f>
        <v/>
      </c>
      <c r="CI10" s="88" t="str">
        <f>IF('Data Entry'!CI10="","",('Data Entry'!CI10))</f>
        <v/>
      </c>
      <c r="CJ10" s="88" t="str">
        <f>IF('Data Entry'!CJ10="","",('Data Entry'!CJ10))</f>
        <v/>
      </c>
      <c r="CK10" s="88" t="str">
        <f>IF('Data Entry'!CK10="","",('Data Entry'!CK10))</f>
        <v/>
      </c>
      <c r="CL10" s="88" t="str">
        <f>IF('Data Entry'!CL10="","",('Data Entry'!CL10))</f>
        <v/>
      </c>
      <c r="CM10" s="88" t="str">
        <f>IF('Data Entry'!CM10="","",('Data Entry'!CM10))</f>
        <v/>
      </c>
      <c r="CN10" s="88" t="str">
        <f>IF('Data Entry'!CN10="","",('Data Entry'!CN10))</f>
        <v/>
      </c>
      <c r="CO10" s="88" t="str">
        <f>IF('Data Entry'!CO10="","",('Data Entry'!CO10))</f>
        <v/>
      </c>
      <c r="CP10" s="88" t="str">
        <f>IF('Data Entry'!CP10="","",('Data Entry'!CP10))</f>
        <v/>
      </c>
      <c r="CQ10" s="88" t="str">
        <f>IF('Data Entry'!CQ10="","",('Data Entry'!CQ10))</f>
        <v/>
      </c>
      <c r="CR10" s="88" t="str">
        <f>IF('Data Entry'!CR10="","",('Data Entry'!CR10))</f>
        <v/>
      </c>
      <c r="CS10" s="88" t="str">
        <f>IF('Data Entry'!CS10="","",('Data Entry'!CS10))</f>
        <v/>
      </c>
      <c r="CT10" s="88" t="str">
        <f>IF('Data Entry'!CT10="","",('Data Entry'!CT10))</f>
        <v/>
      </c>
      <c r="CU10" s="88" t="str">
        <f>IF('Data Entry'!CU10="","",('Data Entry'!CU10))</f>
        <v/>
      </c>
      <c r="CV10" s="88" t="str">
        <f>IF('Data Entry'!CV10="","",('Data Entry'!CV10))</f>
        <v/>
      </c>
      <c r="CW10" s="88" t="str">
        <f>IF('Data Entry'!CW10="","",('Data Entry'!CW10))</f>
        <v/>
      </c>
      <c r="CX10" s="88" t="str">
        <f>IF('Data Entry'!CX10="","",('Data Entry'!CX10))</f>
        <v/>
      </c>
      <c r="CY10" s="88" t="str">
        <f>IF('Data Entry'!CY10="","",('Data Entry'!CY10))</f>
        <v/>
      </c>
      <c r="CZ10" s="88" t="str">
        <f>IF('Data Entry'!CZ10="","",('Data Entry'!CZ10))</f>
        <v/>
      </c>
      <c r="DA10" s="88" t="str">
        <f>IF('Data Entry'!DA10="","",('Data Entry'!DA10))</f>
        <v/>
      </c>
      <c r="DB10" s="88" t="str">
        <f>IF('Data Entry'!DB10="","",('Data Entry'!DB10))</f>
        <v/>
      </c>
      <c r="DC10" s="88" t="str">
        <f>IF('Data Entry'!DC10="","",('Data Entry'!DC10))</f>
        <v/>
      </c>
      <c r="DD10" s="88" t="str">
        <f>IF('Data Entry'!DD10="","",('Data Entry'!DD10))</f>
        <v/>
      </c>
      <c r="DE10" s="88" t="str">
        <f>IF('Data Entry'!DE10="","",('Data Entry'!DE10))</f>
        <v/>
      </c>
      <c r="DF10" s="88" t="str">
        <f>IF('Data Entry'!DF10="","",('Data Entry'!DF10))</f>
        <v/>
      </c>
      <c r="DG10" s="88" t="str">
        <f>IF('Data Entry'!DG10="","",('Data Entry'!DG10))</f>
        <v/>
      </c>
      <c r="DH10" s="88" t="str">
        <f>IF('Data Entry'!DH10="","",('Data Entry'!DH10))</f>
        <v/>
      </c>
      <c r="DI10" s="88" t="str">
        <f>IF('Data Entry'!DI10="","",('Data Entry'!DI10))</f>
        <v/>
      </c>
      <c r="DJ10" s="88" t="str">
        <f>IF('Data Entry'!DJ10="","",('Data Entry'!DJ10))</f>
        <v/>
      </c>
      <c r="DK10" s="88" t="str">
        <f>IF('Data Entry'!DK10="","",('Data Entry'!DK10))</f>
        <v/>
      </c>
      <c r="DL10" s="88" t="str">
        <f>IF('Data Entry'!DL10="","",('Data Entry'!DL10))</f>
        <v/>
      </c>
      <c r="DM10" s="88" t="str">
        <f>IF('Data Entry'!DM10="","",('Data Entry'!DM10))</f>
        <v/>
      </c>
      <c r="DN10" s="88" t="str">
        <f>IF('Data Entry'!DN10="","",('Data Entry'!DN10))</f>
        <v/>
      </c>
      <c r="DO10" s="88" t="str">
        <f>IF('Data Entry'!DO10="","",('Data Entry'!DO10))</f>
        <v/>
      </c>
      <c r="DP10" s="88" t="str">
        <f>IF('Data Entry'!DP10="","",('Data Entry'!DP10))</f>
        <v/>
      </c>
      <c r="DQ10" s="88" t="str">
        <f>IF('Data Entry'!DQ10="","",('Data Entry'!DQ10))</f>
        <v/>
      </c>
      <c r="DR10" s="88" t="str">
        <f>IF('Data Entry'!DR10="","",('Data Entry'!DR10))</f>
        <v/>
      </c>
      <c r="DS10" s="88" t="str">
        <f>IF('Data Entry'!DS10="","",('Data Entry'!DS10))</f>
        <v/>
      </c>
      <c r="DT10" s="88" t="str">
        <f>IF('Data Entry'!DT10="","",('Data Entry'!DT10))</f>
        <v/>
      </c>
    </row>
    <row r="11" spans="1:124">
      <c r="A11" s="164" t="s">
        <v>12</v>
      </c>
      <c r="B11" s="164"/>
      <c r="C11" s="164"/>
      <c r="D11" s="164"/>
      <c r="E11" s="164"/>
      <c r="F11" s="164"/>
      <c r="G11" s="164"/>
      <c r="H11" s="164"/>
      <c r="I11" s="164"/>
      <c r="J11" s="164"/>
      <c r="K11" s="164"/>
      <c r="L11" s="164"/>
      <c r="M11" s="164"/>
      <c r="N11" s="164"/>
      <c r="O11" s="164"/>
      <c r="P11" s="164"/>
      <c r="Q11" s="164"/>
      <c r="R11" s="164"/>
      <c r="S11" s="164"/>
      <c r="T11" s="164"/>
      <c r="U11" s="164"/>
      <c r="V11" s="164"/>
      <c r="W11" s="164"/>
      <c r="X11" s="164"/>
      <c r="Y11" s="164"/>
      <c r="Z11" s="164"/>
      <c r="AA11" s="164"/>
      <c r="AB11" s="164"/>
      <c r="AC11" s="164"/>
      <c r="AD11" s="164"/>
      <c r="AE11" s="164"/>
      <c r="AF11" s="164"/>
      <c r="AG11" s="164"/>
      <c r="AH11" s="164"/>
      <c r="AI11" s="164"/>
      <c r="AJ11" s="164"/>
      <c r="AK11" s="164"/>
      <c r="AL11" s="164"/>
      <c r="AM11" s="164"/>
      <c r="AN11" s="164"/>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row>
    <row r="12" spans="1:124" s="74" customFormat="1">
      <c r="A12" s="167" t="s">
        <v>17</v>
      </c>
      <c r="B12" s="167"/>
      <c r="C12" s="167"/>
      <c r="D12" s="167"/>
      <c r="E12" s="102">
        <f>IF('Data Entry'!E12="Yes",1,IF('Data Entry'!E12="No",0,IF('Data Entry'!E12="Not Possible","",2)))</f>
        <v>2</v>
      </c>
      <c r="F12" s="102">
        <f>IF('Data Entry'!F12="Yes",1,IF('Data Entry'!F12="No",0,IF('Data Entry'!F12="Not Possible","",2)))</f>
        <v>2</v>
      </c>
      <c r="G12" s="102">
        <f>IF('Data Entry'!G12="Yes",1,IF('Data Entry'!G12="No",0,IF('Data Entry'!G12="Not Possible","",2)))</f>
        <v>2</v>
      </c>
      <c r="H12" s="102">
        <f>IF('Data Entry'!H12="Yes",1,IF('Data Entry'!H12="No",0,IF('Data Entry'!H12="Not Possible","",2)))</f>
        <v>2</v>
      </c>
      <c r="I12" s="102">
        <f>IF('Data Entry'!I12="Yes",1,IF('Data Entry'!I12="No",0,IF('Data Entry'!I12="Not Possible","",2)))</f>
        <v>2</v>
      </c>
      <c r="J12" s="102">
        <f>IF('Data Entry'!J12="Yes",1,IF('Data Entry'!J12="No",0,IF('Data Entry'!J12="Not Possible","",2)))</f>
        <v>2</v>
      </c>
      <c r="K12" s="102">
        <f>IF('Data Entry'!K12="Yes",1,IF('Data Entry'!K12="No",0,IF('Data Entry'!K12="Not Possible","",2)))</f>
        <v>2</v>
      </c>
      <c r="L12" s="102">
        <f>IF('Data Entry'!L12="Yes",1,IF('Data Entry'!L12="No",0,IF('Data Entry'!L12="Not Possible","",2)))</f>
        <v>2</v>
      </c>
      <c r="M12" s="102">
        <f>IF('Data Entry'!M12="Yes",1,IF('Data Entry'!M12="No",0,IF('Data Entry'!M12="Not Possible","",2)))</f>
        <v>2</v>
      </c>
      <c r="N12" s="102">
        <f>IF('Data Entry'!N12="Yes",1,IF('Data Entry'!N12="No",0,IF('Data Entry'!N12="Not Possible","",2)))</f>
        <v>2</v>
      </c>
      <c r="O12" s="102">
        <f>IF('Data Entry'!O12="Yes",1,IF('Data Entry'!O12="No",0,IF('Data Entry'!O12="Not Possible","",2)))</f>
        <v>2</v>
      </c>
      <c r="P12" s="102">
        <f>IF('Data Entry'!P12="Yes",1,IF('Data Entry'!P12="No",0,IF('Data Entry'!P12="Not Possible","",2)))</f>
        <v>2</v>
      </c>
      <c r="Q12" s="102">
        <f>IF('Data Entry'!Q12="Yes",1,IF('Data Entry'!Q12="No",0,IF('Data Entry'!Q12="Not Possible","",2)))</f>
        <v>2</v>
      </c>
      <c r="R12" s="102">
        <f>IF('Data Entry'!R12="Yes",1,IF('Data Entry'!R12="No",0,IF('Data Entry'!R12="Not Possible","",2)))</f>
        <v>2</v>
      </c>
      <c r="S12" s="102">
        <f>IF('Data Entry'!S12="Yes",1,IF('Data Entry'!S12="No",0,IF('Data Entry'!S12="Not Possible","",2)))</f>
        <v>2</v>
      </c>
      <c r="T12" s="102">
        <f>IF('Data Entry'!T12="Yes",1,IF('Data Entry'!T12="No",0,IF('Data Entry'!T12="Not Possible","",2)))</f>
        <v>2</v>
      </c>
      <c r="U12" s="102">
        <f>IF('Data Entry'!U12="Yes",1,IF('Data Entry'!U12="No",0,IF('Data Entry'!U12="Not Possible","",2)))</f>
        <v>2</v>
      </c>
      <c r="V12" s="102">
        <f>IF('Data Entry'!V12="Yes",1,IF('Data Entry'!V12="No",0,IF('Data Entry'!V12="Not Possible","",2)))</f>
        <v>2</v>
      </c>
      <c r="W12" s="102">
        <f>IF('Data Entry'!W12="Yes",1,IF('Data Entry'!W12="No",0,IF('Data Entry'!W12="Not Possible","",2)))</f>
        <v>2</v>
      </c>
      <c r="X12" s="102">
        <f>IF('Data Entry'!X12="Yes",1,IF('Data Entry'!X12="No",0,IF('Data Entry'!X12="Not Possible","",2)))</f>
        <v>2</v>
      </c>
      <c r="Y12" s="102">
        <f>IF('Data Entry'!Y12="Yes",1,IF('Data Entry'!Y12="No",0,IF('Data Entry'!Y12="Not Possible","",2)))</f>
        <v>2</v>
      </c>
      <c r="Z12" s="102">
        <f>IF('Data Entry'!Z12="Yes",1,IF('Data Entry'!Z12="No",0,IF('Data Entry'!Z12="Not Possible","",2)))</f>
        <v>2</v>
      </c>
      <c r="AA12" s="102">
        <f>IF('Data Entry'!AA12="Yes",1,IF('Data Entry'!AA12="No",0,IF('Data Entry'!AA12="Not Possible","",2)))</f>
        <v>2</v>
      </c>
      <c r="AB12" s="102">
        <f>IF('Data Entry'!AB12="Yes",1,IF('Data Entry'!AB12="No",0,IF('Data Entry'!AB12="Not Possible","",2)))</f>
        <v>2</v>
      </c>
      <c r="AC12" s="102">
        <f>IF('Data Entry'!AC12="Yes",1,IF('Data Entry'!AC12="No",0,IF('Data Entry'!AC12="Not Possible","",2)))</f>
        <v>2</v>
      </c>
      <c r="AD12" s="102">
        <f>IF('Data Entry'!AD12="Yes",1,IF('Data Entry'!AD12="No",0,IF('Data Entry'!AD12="Not Possible","",2)))</f>
        <v>2</v>
      </c>
      <c r="AE12" s="102">
        <f>IF('Data Entry'!AE12="Yes",1,IF('Data Entry'!AE12="No",0,IF('Data Entry'!AE12="Not Possible","",2)))</f>
        <v>2</v>
      </c>
      <c r="AF12" s="102">
        <f>IF('Data Entry'!AF12="Yes",1,IF('Data Entry'!AF12="No",0,IF('Data Entry'!AF12="Not Possible","",2)))</f>
        <v>2</v>
      </c>
      <c r="AG12" s="102">
        <f>IF('Data Entry'!AG12="Yes",1,IF('Data Entry'!AG12="No",0,IF('Data Entry'!AG12="Not Possible","",2)))</f>
        <v>2</v>
      </c>
      <c r="AH12" s="102">
        <f>IF('Data Entry'!AH12="Yes",1,IF('Data Entry'!AH12="No",0,IF('Data Entry'!AH12="Not Possible","",2)))</f>
        <v>2</v>
      </c>
      <c r="AI12" s="102">
        <f>IF('Data Entry'!AI12="Yes",1,IF('Data Entry'!AI12="No",0,IF('Data Entry'!AI12="Not Possible","",2)))</f>
        <v>2</v>
      </c>
      <c r="AJ12" s="102">
        <f>IF('Data Entry'!AJ12="Yes",1,IF('Data Entry'!AJ12="No",0,IF('Data Entry'!AJ12="Not Possible","",2)))</f>
        <v>2</v>
      </c>
      <c r="AK12" s="102">
        <f>IF('Data Entry'!AK12="Yes",1,IF('Data Entry'!AK12="No",0,IF('Data Entry'!AK12="Not Possible","",2)))</f>
        <v>2</v>
      </c>
      <c r="AL12" s="102">
        <f>IF('Data Entry'!AL12="Yes",1,IF('Data Entry'!AL12="No",0,IF('Data Entry'!AL12="Not Possible","",2)))</f>
        <v>2</v>
      </c>
      <c r="AM12" s="102">
        <f>IF('Data Entry'!AM12="Yes",1,IF('Data Entry'!AM12="No",0,IF('Data Entry'!AM12="Not Possible","",2)))</f>
        <v>2</v>
      </c>
      <c r="AN12" s="102">
        <f>IF('Data Entry'!AN12="Yes",1,IF('Data Entry'!AN12="No",0,IF('Data Entry'!AN12="Not Possible","",2)))</f>
        <v>2</v>
      </c>
      <c r="AO12" s="102">
        <f>IF('Data Entry'!AO12="Yes",1,IF('Data Entry'!AO12="No",0,IF('Data Entry'!AO12="Not Possible","",2)))</f>
        <v>2</v>
      </c>
      <c r="AP12" s="102">
        <f>IF('Data Entry'!AP12="Yes",1,IF('Data Entry'!AP12="No",0,IF('Data Entry'!AP12="Not Possible","",2)))</f>
        <v>2</v>
      </c>
      <c r="AQ12" s="102">
        <f>IF('Data Entry'!AQ12="Yes",1,IF('Data Entry'!AQ12="No",0,IF('Data Entry'!AQ12="Not Possible","",2)))</f>
        <v>2</v>
      </c>
      <c r="AR12" s="102">
        <f>IF('Data Entry'!AR12="Yes",1,IF('Data Entry'!AR12="No",0,IF('Data Entry'!AR12="Not Possible","",2)))</f>
        <v>2</v>
      </c>
      <c r="AS12" s="102">
        <f>IF('Data Entry'!AS12="Yes",1,IF('Data Entry'!AS12="No",0,IF('Data Entry'!AS12="Not Possible","",2)))</f>
        <v>2</v>
      </c>
      <c r="AT12" s="102">
        <f>IF('Data Entry'!AT12="Yes",1,IF('Data Entry'!AT12="No",0,IF('Data Entry'!AT12="Not Possible","",2)))</f>
        <v>2</v>
      </c>
      <c r="AU12" s="102">
        <f>IF('Data Entry'!AU12="Yes",1,IF('Data Entry'!AU12="No",0,IF('Data Entry'!AU12="Not Possible","",2)))</f>
        <v>2</v>
      </c>
      <c r="AV12" s="102">
        <f>IF('Data Entry'!AV12="Yes",1,IF('Data Entry'!AV12="No",0,IF('Data Entry'!AV12="Not Possible","",2)))</f>
        <v>2</v>
      </c>
      <c r="AW12" s="102">
        <f>IF('Data Entry'!AW12="Yes",1,IF('Data Entry'!AW12="No",0,IF('Data Entry'!AW12="Not Possible","",2)))</f>
        <v>2</v>
      </c>
      <c r="AX12" s="102">
        <f>IF('Data Entry'!AX12="Yes",1,IF('Data Entry'!AX12="No",0,IF('Data Entry'!AX12="Not Possible","",2)))</f>
        <v>2</v>
      </c>
      <c r="AY12" s="102">
        <f>IF('Data Entry'!AY12="Yes",1,IF('Data Entry'!AY12="No",0,IF('Data Entry'!AY12="Not Possible","",2)))</f>
        <v>2</v>
      </c>
      <c r="AZ12" s="102">
        <f>IF('Data Entry'!AZ12="Yes",1,IF('Data Entry'!AZ12="No",0,IF('Data Entry'!AZ12="Not Possible","",2)))</f>
        <v>2</v>
      </c>
      <c r="BA12" s="102">
        <f>IF('Data Entry'!BA12="Yes",1,IF('Data Entry'!BA12="No",0,IF('Data Entry'!BA12="Not Possible","",2)))</f>
        <v>2</v>
      </c>
      <c r="BB12" s="102">
        <f>IF('Data Entry'!BB12="Yes",1,IF('Data Entry'!BB12="No",0,IF('Data Entry'!BB12="Not Possible","",2)))</f>
        <v>2</v>
      </c>
      <c r="BC12" s="102">
        <f>IF('Data Entry'!BC12="Yes",1,IF('Data Entry'!BC12="No",0,IF('Data Entry'!BC12="Not Possible","",2)))</f>
        <v>2</v>
      </c>
      <c r="BD12" s="102">
        <f>IF('Data Entry'!BD12="Yes",1,IF('Data Entry'!BD12="No",0,IF('Data Entry'!BD12="Not Possible","",2)))</f>
        <v>2</v>
      </c>
      <c r="BE12" s="102">
        <f>IF('Data Entry'!BE12="Yes",1,IF('Data Entry'!BE12="No",0,IF('Data Entry'!BE12="Not Possible","",2)))</f>
        <v>2</v>
      </c>
      <c r="BF12" s="102">
        <f>IF('Data Entry'!BF12="Yes",1,IF('Data Entry'!BF12="No",0,IF('Data Entry'!BF12="Not Possible","",2)))</f>
        <v>2</v>
      </c>
      <c r="BG12" s="102">
        <f>IF('Data Entry'!BG12="Yes",1,IF('Data Entry'!BG12="No",0,IF('Data Entry'!BG12="Not Possible","",2)))</f>
        <v>2</v>
      </c>
      <c r="BH12" s="102">
        <f>IF('Data Entry'!BH12="Yes",1,IF('Data Entry'!BH12="No",0,IF('Data Entry'!BH12="Not Possible","",2)))</f>
        <v>2</v>
      </c>
      <c r="BI12" s="102">
        <f>IF('Data Entry'!BI12="Yes",1,IF('Data Entry'!BI12="No",0,IF('Data Entry'!BI12="Not Possible","",2)))</f>
        <v>2</v>
      </c>
      <c r="BJ12" s="102">
        <f>IF('Data Entry'!BJ12="Yes",1,IF('Data Entry'!BJ12="No",0,IF('Data Entry'!BJ12="Not Possible","",2)))</f>
        <v>2</v>
      </c>
      <c r="BK12" s="102">
        <f>IF('Data Entry'!BK12="Yes",1,IF('Data Entry'!BK12="No",0,IF('Data Entry'!BK12="Not Possible","",2)))</f>
        <v>2</v>
      </c>
      <c r="BL12" s="102">
        <f>IF('Data Entry'!BL12="Yes",1,IF('Data Entry'!BL12="No",0,IF('Data Entry'!BL12="Not Possible","",2)))</f>
        <v>2</v>
      </c>
      <c r="BM12" s="102">
        <f>IF('Data Entry'!BM12="Yes",1,IF('Data Entry'!BM12="No",0,IF('Data Entry'!BM12="Not Possible","",2)))</f>
        <v>2</v>
      </c>
      <c r="BN12" s="102">
        <f>IF('Data Entry'!BN12="Yes",1,IF('Data Entry'!BN12="No",0,IF('Data Entry'!BN12="Not Possible","",2)))</f>
        <v>2</v>
      </c>
      <c r="BO12" s="102">
        <f>IF('Data Entry'!BO12="Yes",1,IF('Data Entry'!BO12="No",0,IF('Data Entry'!BO12="Not Possible","",2)))</f>
        <v>2</v>
      </c>
      <c r="BP12" s="102">
        <f>IF('Data Entry'!BP12="Yes",1,IF('Data Entry'!BP12="No",0,IF('Data Entry'!BP12="Not Possible","",2)))</f>
        <v>2</v>
      </c>
      <c r="BQ12" s="102">
        <f>IF('Data Entry'!BQ12="Yes",1,IF('Data Entry'!BQ12="No",0,IF('Data Entry'!BQ12="Not Possible","",2)))</f>
        <v>2</v>
      </c>
      <c r="BR12" s="102">
        <f>IF('Data Entry'!BR12="Yes",1,IF('Data Entry'!BR12="No",0,IF('Data Entry'!BR12="Not Possible","",2)))</f>
        <v>2</v>
      </c>
      <c r="BS12" s="102">
        <f>IF('Data Entry'!BS12="Yes",1,IF('Data Entry'!BS12="No",0,IF('Data Entry'!BS12="Not Possible","",2)))</f>
        <v>2</v>
      </c>
      <c r="BT12" s="102">
        <f>IF('Data Entry'!BT12="Yes",1,IF('Data Entry'!BT12="No",0,IF('Data Entry'!BT12="Not Possible","",2)))</f>
        <v>2</v>
      </c>
      <c r="BU12" s="102">
        <f>IF('Data Entry'!BU12="Yes",1,IF('Data Entry'!BU12="No",0,IF('Data Entry'!BU12="Not Possible","",2)))</f>
        <v>2</v>
      </c>
      <c r="BV12" s="102">
        <f>IF('Data Entry'!BV12="Yes",1,IF('Data Entry'!BV12="No",0,IF('Data Entry'!BV12="Not Possible","",2)))</f>
        <v>2</v>
      </c>
      <c r="BW12" s="102">
        <f>IF('Data Entry'!BW12="Yes",1,IF('Data Entry'!BW12="No",0,IF('Data Entry'!BW12="Not Possible","",2)))</f>
        <v>2</v>
      </c>
      <c r="BX12" s="102">
        <f>IF('Data Entry'!BX12="Yes",1,IF('Data Entry'!BX12="No",0,IF('Data Entry'!BX12="Not Possible","",2)))</f>
        <v>2</v>
      </c>
      <c r="BY12" s="102">
        <f>IF('Data Entry'!BY12="Yes",1,IF('Data Entry'!BY12="No",0,IF('Data Entry'!BY12="Not Possible","",2)))</f>
        <v>2</v>
      </c>
      <c r="BZ12" s="102">
        <f>IF('Data Entry'!BZ12="Yes",1,IF('Data Entry'!BZ12="No",0,IF('Data Entry'!BZ12="Not Possible","",2)))</f>
        <v>2</v>
      </c>
      <c r="CA12" s="102">
        <f>IF('Data Entry'!CA12="Yes",1,IF('Data Entry'!CA12="No",0,IF('Data Entry'!CA12="Not Possible","",2)))</f>
        <v>2</v>
      </c>
      <c r="CB12" s="102">
        <f>IF('Data Entry'!CB12="Yes",1,IF('Data Entry'!CB12="No",0,IF('Data Entry'!CB12="Not Possible","",2)))</f>
        <v>2</v>
      </c>
      <c r="CC12" s="102">
        <f>IF('Data Entry'!CC12="Yes",1,IF('Data Entry'!CC12="No",0,IF('Data Entry'!CC12="Not Possible","",2)))</f>
        <v>2</v>
      </c>
      <c r="CD12" s="102">
        <f>IF('Data Entry'!CD12="Yes",1,IF('Data Entry'!CD12="No",0,IF('Data Entry'!CD12="Not Possible","",2)))</f>
        <v>2</v>
      </c>
      <c r="CE12" s="102">
        <f>IF('Data Entry'!CE12="Yes",1,IF('Data Entry'!CE12="No",0,IF('Data Entry'!CE12="Not Possible","",2)))</f>
        <v>2</v>
      </c>
      <c r="CF12" s="102">
        <f>IF('Data Entry'!CF12="Yes",1,IF('Data Entry'!CF12="No",0,IF('Data Entry'!CF12="Not Possible","",2)))</f>
        <v>2</v>
      </c>
      <c r="CG12" s="102">
        <f>IF('Data Entry'!CG12="Yes",1,IF('Data Entry'!CG12="No",0,IF('Data Entry'!CG12="Not Possible","",2)))</f>
        <v>2</v>
      </c>
      <c r="CH12" s="102">
        <f>IF('Data Entry'!CH12="Yes",1,IF('Data Entry'!CH12="No",0,IF('Data Entry'!CH12="Not Possible","",2)))</f>
        <v>2</v>
      </c>
      <c r="CI12" s="102">
        <f>IF('Data Entry'!CI12="Yes",1,IF('Data Entry'!CI12="No",0,IF('Data Entry'!CI12="Not Possible","",2)))</f>
        <v>2</v>
      </c>
      <c r="CJ12" s="102">
        <f>IF('Data Entry'!CJ12="Yes",1,IF('Data Entry'!CJ12="No",0,IF('Data Entry'!CJ12="Not Possible","",2)))</f>
        <v>2</v>
      </c>
      <c r="CK12" s="102">
        <f>IF('Data Entry'!CK12="Yes",1,IF('Data Entry'!CK12="No",0,IF('Data Entry'!CK12="Not Possible","",2)))</f>
        <v>2</v>
      </c>
      <c r="CL12" s="102">
        <f>IF('Data Entry'!CL12="Yes",1,IF('Data Entry'!CL12="No",0,IF('Data Entry'!CL12="Not Possible","",2)))</f>
        <v>2</v>
      </c>
      <c r="CM12" s="102">
        <f>IF('Data Entry'!CM12="Yes",1,IF('Data Entry'!CM12="No",0,IF('Data Entry'!CM12="Not Possible","",2)))</f>
        <v>2</v>
      </c>
      <c r="CN12" s="102">
        <f>IF('Data Entry'!CN12="Yes",1,IF('Data Entry'!CN12="No",0,IF('Data Entry'!CN12="Not Possible","",2)))</f>
        <v>2</v>
      </c>
      <c r="CO12" s="102">
        <f>IF('Data Entry'!CO12="Yes",1,IF('Data Entry'!CO12="No",0,IF('Data Entry'!CO12="Not Possible","",2)))</f>
        <v>2</v>
      </c>
      <c r="CP12" s="102">
        <f>IF('Data Entry'!CP12="Yes",1,IF('Data Entry'!CP12="No",0,IF('Data Entry'!CP12="Not Possible","",2)))</f>
        <v>2</v>
      </c>
      <c r="CQ12" s="102">
        <f>IF('Data Entry'!CQ12="Yes",1,IF('Data Entry'!CQ12="No",0,IF('Data Entry'!CQ12="Not Possible","",2)))</f>
        <v>2</v>
      </c>
      <c r="CR12" s="102">
        <f>IF('Data Entry'!CR12="Yes",1,IF('Data Entry'!CR12="No",0,IF('Data Entry'!CR12="Not Possible","",2)))</f>
        <v>2</v>
      </c>
      <c r="CS12" s="102">
        <f>IF('Data Entry'!CS12="Yes",1,IF('Data Entry'!CS12="No",0,IF('Data Entry'!CS12="Not Possible","",2)))</f>
        <v>2</v>
      </c>
      <c r="CT12" s="102">
        <f>IF('Data Entry'!CT12="Yes",1,IF('Data Entry'!CT12="No",0,IF('Data Entry'!CT12="Not Possible","",2)))</f>
        <v>2</v>
      </c>
      <c r="CU12" s="102">
        <f>IF('Data Entry'!CU12="Yes",1,IF('Data Entry'!CU12="No",0,IF('Data Entry'!CU12="Not Possible","",2)))</f>
        <v>2</v>
      </c>
      <c r="CV12" s="102">
        <f>IF('Data Entry'!CV12="Yes",1,IF('Data Entry'!CV12="No",0,IF('Data Entry'!CV12="Not Possible","",2)))</f>
        <v>2</v>
      </c>
      <c r="CW12" s="102">
        <f>IF('Data Entry'!CW12="Yes",1,IF('Data Entry'!CW12="No",0,IF('Data Entry'!CW12="Not Possible","",2)))</f>
        <v>2</v>
      </c>
      <c r="CX12" s="102">
        <f>IF('Data Entry'!CX12="Yes",1,IF('Data Entry'!CX12="No",0,IF('Data Entry'!CX12="Not Possible","",2)))</f>
        <v>2</v>
      </c>
      <c r="CY12" s="102">
        <f>IF('Data Entry'!CY12="Yes",1,IF('Data Entry'!CY12="No",0,IF('Data Entry'!CY12="Not Possible","",2)))</f>
        <v>2</v>
      </c>
      <c r="CZ12" s="102">
        <f>IF('Data Entry'!CZ12="Yes",1,IF('Data Entry'!CZ12="No",0,IF('Data Entry'!CZ12="Not Possible","",2)))</f>
        <v>2</v>
      </c>
      <c r="DA12" s="102">
        <f>IF('Data Entry'!DA12="Yes",1,IF('Data Entry'!DA12="No",0,IF('Data Entry'!DA12="Not Possible","",2)))</f>
        <v>2</v>
      </c>
      <c r="DB12" s="102">
        <f>IF('Data Entry'!DB12="Yes",1,IF('Data Entry'!DB12="No",0,IF('Data Entry'!DB12="Not Possible","",2)))</f>
        <v>2</v>
      </c>
      <c r="DC12" s="102">
        <f>IF('Data Entry'!DC12="Yes",1,IF('Data Entry'!DC12="No",0,IF('Data Entry'!DC12="Not Possible","",2)))</f>
        <v>2</v>
      </c>
      <c r="DD12" s="102">
        <f>IF('Data Entry'!DD12="Yes",1,IF('Data Entry'!DD12="No",0,IF('Data Entry'!DD12="Not Possible","",2)))</f>
        <v>2</v>
      </c>
      <c r="DE12" s="102">
        <f>IF('Data Entry'!DE12="Yes",1,IF('Data Entry'!DE12="No",0,IF('Data Entry'!DE12="Not Possible","",2)))</f>
        <v>2</v>
      </c>
      <c r="DF12" s="102">
        <f>IF('Data Entry'!DF12="Yes",1,IF('Data Entry'!DF12="No",0,IF('Data Entry'!DF12="Not Possible","",2)))</f>
        <v>2</v>
      </c>
      <c r="DG12" s="102">
        <f>IF('Data Entry'!DG12="Yes",1,IF('Data Entry'!DG12="No",0,IF('Data Entry'!DG12="Not Possible","",2)))</f>
        <v>2</v>
      </c>
      <c r="DH12" s="102">
        <f>IF('Data Entry'!DH12="Yes",1,IF('Data Entry'!DH12="No",0,IF('Data Entry'!DH12="Not Possible","",2)))</f>
        <v>2</v>
      </c>
      <c r="DI12" s="102">
        <f>IF('Data Entry'!DI12="Yes",1,IF('Data Entry'!DI12="No",0,IF('Data Entry'!DI12="Not Possible","",2)))</f>
        <v>2</v>
      </c>
      <c r="DJ12" s="102">
        <f>IF('Data Entry'!DJ12="Yes",1,IF('Data Entry'!DJ12="No",0,IF('Data Entry'!DJ12="Not Possible","",2)))</f>
        <v>2</v>
      </c>
      <c r="DK12" s="102">
        <f>IF('Data Entry'!DK12="Yes",1,IF('Data Entry'!DK12="No",0,IF('Data Entry'!DK12="Not Possible","",2)))</f>
        <v>2</v>
      </c>
      <c r="DL12" s="102">
        <f>IF('Data Entry'!DL12="Yes",1,IF('Data Entry'!DL12="No",0,IF('Data Entry'!DL12="Not Possible","",2)))</f>
        <v>2</v>
      </c>
      <c r="DM12" s="102">
        <f>IF('Data Entry'!DM12="Yes",1,IF('Data Entry'!DM12="No",0,IF('Data Entry'!DM12="Not Possible","",2)))</f>
        <v>2</v>
      </c>
      <c r="DN12" s="102">
        <f>IF('Data Entry'!DN12="Yes",1,IF('Data Entry'!DN12="No",0,IF('Data Entry'!DN12="Not Possible","",2)))</f>
        <v>2</v>
      </c>
      <c r="DO12" s="102">
        <f>IF('Data Entry'!DO12="Yes",1,IF('Data Entry'!DO12="No",0,IF('Data Entry'!DO12="Not Possible","",2)))</f>
        <v>2</v>
      </c>
      <c r="DP12" s="102">
        <f>IF('Data Entry'!DP12="Yes",1,IF('Data Entry'!DP12="No",0,IF('Data Entry'!DP12="Not Possible","",2)))</f>
        <v>2</v>
      </c>
      <c r="DQ12" s="102">
        <f>IF('Data Entry'!DQ12="Yes",1,IF('Data Entry'!DQ12="No",0,IF('Data Entry'!DQ12="Not Possible","",2)))</f>
        <v>2</v>
      </c>
      <c r="DR12" s="102">
        <f>IF('Data Entry'!DR12="Yes",1,IF('Data Entry'!DR12="No",0,IF('Data Entry'!DR12="Not Possible","",2)))</f>
        <v>2</v>
      </c>
      <c r="DS12" s="102">
        <f>IF('Data Entry'!DS12="Yes",1,IF('Data Entry'!DS12="No",0,IF('Data Entry'!DS12="Not Possible","",2)))</f>
        <v>2</v>
      </c>
      <c r="DT12" s="102">
        <f>IF('Data Entry'!DT12="Yes",1,IF('Data Entry'!DT12="No",0,IF('Data Entry'!DT12="Not Possible","",2)))</f>
        <v>2</v>
      </c>
    </row>
    <row r="13" spans="1:124">
      <c r="A13" s="167" t="s">
        <v>18</v>
      </c>
      <c r="B13" s="167"/>
      <c r="C13" s="167"/>
      <c r="D13" s="167"/>
      <c r="E13" s="87">
        <f>IF('Data Entry'!E13="Yes",1,IF('Data Entry'!E13="No",0,IF('Data Entry'!E13="Not Possible","",2)))</f>
        <v>2</v>
      </c>
      <c r="F13" s="87">
        <f>IF('Data Entry'!F13="Yes",1,IF('Data Entry'!F13="No",0,IF('Data Entry'!F13="Not Possible","",2)))</f>
        <v>2</v>
      </c>
      <c r="G13" s="87">
        <f>IF('Data Entry'!G13="Yes",1,IF('Data Entry'!G13="No",0,IF('Data Entry'!G13="Not Possible","",2)))</f>
        <v>2</v>
      </c>
      <c r="H13" s="87">
        <f>IF('Data Entry'!H13="Yes",1,IF('Data Entry'!H13="No",0,IF('Data Entry'!H13="Not Possible","",2)))</f>
        <v>2</v>
      </c>
      <c r="I13" s="87">
        <f>IF('Data Entry'!I13="Yes",1,IF('Data Entry'!I13="No",0,IF('Data Entry'!I13="Not Possible","",2)))</f>
        <v>2</v>
      </c>
      <c r="J13" s="87">
        <f>IF('Data Entry'!J13="Yes",1,IF('Data Entry'!J13="No",0,IF('Data Entry'!J13="Not Possible","",2)))</f>
        <v>2</v>
      </c>
      <c r="K13" s="87">
        <f>IF('Data Entry'!K13="Yes",1,IF('Data Entry'!K13="No",0,IF('Data Entry'!K13="Not Possible","",2)))</f>
        <v>2</v>
      </c>
      <c r="L13" s="87">
        <f>IF('Data Entry'!L13="Yes",1,IF('Data Entry'!L13="No",0,IF('Data Entry'!L13="Not Possible","",2)))</f>
        <v>2</v>
      </c>
      <c r="M13" s="87">
        <f>IF('Data Entry'!M13="Yes",1,IF('Data Entry'!M13="No",0,IF('Data Entry'!M13="Not Possible","",2)))</f>
        <v>2</v>
      </c>
      <c r="N13" s="87">
        <f>IF('Data Entry'!N13="Yes",1,IF('Data Entry'!N13="No",0,IF('Data Entry'!N13="Not Possible","",2)))</f>
        <v>2</v>
      </c>
      <c r="O13" s="87">
        <f>IF('Data Entry'!O13="Yes",1,IF('Data Entry'!O13="No",0,IF('Data Entry'!O13="Not Possible","",2)))</f>
        <v>2</v>
      </c>
      <c r="P13" s="87">
        <f>IF('Data Entry'!P13="Yes",1,IF('Data Entry'!P13="No",0,IF('Data Entry'!P13="Not Possible","",2)))</f>
        <v>2</v>
      </c>
      <c r="Q13" s="87">
        <f>IF('Data Entry'!Q13="Yes",1,IF('Data Entry'!Q13="No",0,IF('Data Entry'!Q13="Not Possible","",2)))</f>
        <v>2</v>
      </c>
      <c r="R13" s="87">
        <f>IF('Data Entry'!R13="Yes",1,IF('Data Entry'!R13="No",0,IF('Data Entry'!R13="Not Possible","",2)))</f>
        <v>2</v>
      </c>
      <c r="S13" s="87">
        <f>IF('Data Entry'!S13="Yes",1,IF('Data Entry'!S13="No",0,IF('Data Entry'!S13="Not Possible","",2)))</f>
        <v>2</v>
      </c>
      <c r="T13" s="87">
        <f>IF('Data Entry'!T13="Yes",1,IF('Data Entry'!T13="No",0,IF('Data Entry'!T13="Not Possible","",2)))</f>
        <v>2</v>
      </c>
      <c r="U13" s="87">
        <f>IF('Data Entry'!U13="Yes",1,IF('Data Entry'!U13="No",0,IF('Data Entry'!U13="Not Possible","",2)))</f>
        <v>2</v>
      </c>
      <c r="V13" s="87">
        <f>IF('Data Entry'!V13="Yes",1,IF('Data Entry'!V13="No",0,IF('Data Entry'!V13="Not Possible","",2)))</f>
        <v>2</v>
      </c>
      <c r="W13" s="87">
        <f>IF('Data Entry'!W13="Yes",1,IF('Data Entry'!W13="No",0,IF('Data Entry'!W13="Not Possible","",2)))</f>
        <v>2</v>
      </c>
      <c r="X13" s="87">
        <f>IF('Data Entry'!X13="Yes",1,IF('Data Entry'!X13="No",0,IF('Data Entry'!X13="Not Possible","",2)))</f>
        <v>2</v>
      </c>
      <c r="Y13" s="87">
        <f>IF('Data Entry'!Y13="Yes",1,IF('Data Entry'!Y13="No",0,IF('Data Entry'!Y13="Not Possible","",2)))</f>
        <v>2</v>
      </c>
      <c r="Z13" s="87">
        <f>IF('Data Entry'!Z13="Yes",1,IF('Data Entry'!Z13="No",0,IF('Data Entry'!Z13="Not Possible","",2)))</f>
        <v>2</v>
      </c>
      <c r="AA13" s="87">
        <f>IF('Data Entry'!AA13="Yes",1,IF('Data Entry'!AA13="No",0,IF('Data Entry'!AA13="Not Possible","",2)))</f>
        <v>2</v>
      </c>
      <c r="AB13" s="87">
        <f>IF('Data Entry'!AB13="Yes",1,IF('Data Entry'!AB13="No",0,IF('Data Entry'!AB13="Not Possible","",2)))</f>
        <v>2</v>
      </c>
      <c r="AC13" s="87">
        <f>IF('Data Entry'!AC13="Yes",1,IF('Data Entry'!AC13="No",0,IF('Data Entry'!AC13="Not Possible","",2)))</f>
        <v>2</v>
      </c>
      <c r="AD13" s="87">
        <f>IF('Data Entry'!AD13="Yes",1,IF('Data Entry'!AD13="No",0,IF('Data Entry'!AD13="Not Possible","",2)))</f>
        <v>2</v>
      </c>
      <c r="AE13" s="87">
        <f>IF('Data Entry'!AE13="Yes",1,IF('Data Entry'!AE13="No",0,IF('Data Entry'!AE13="Not Possible","",2)))</f>
        <v>2</v>
      </c>
      <c r="AF13" s="87">
        <f>IF('Data Entry'!AF13="Yes",1,IF('Data Entry'!AF13="No",0,IF('Data Entry'!AF13="Not Possible","",2)))</f>
        <v>2</v>
      </c>
      <c r="AG13" s="87">
        <f>IF('Data Entry'!AG13="Yes",1,IF('Data Entry'!AG13="No",0,IF('Data Entry'!AG13="Not Possible","",2)))</f>
        <v>2</v>
      </c>
      <c r="AH13" s="87">
        <f>IF('Data Entry'!AH13="Yes",1,IF('Data Entry'!AH13="No",0,IF('Data Entry'!AH13="Not Possible","",2)))</f>
        <v>2</v>
      </c>
      <c r="AI13" s="87">
        <f>IF('Data Entry'!AI13="Yes",1,IF('Data Entry'!AI13="No",0,IF('Data Entry'!AI13="Not Possible","",2)))</f>
        <v>2</v>
      </c>
      <c r="AJ13" s="87">
        <f>IF('Data Entry'!AJ13="Yes",1,IF('Data Entry'!AJ13="No",0,IF('Data Entry'!AJ13="Not Possible","",2)))</f>
        <v>2</v>
      </c>
      <c r="AK13" s="87">
        <f>IF('Data Entry'!AK13="Yes",1,IF('Data Entry'!AK13="No",0,IF('Data Entry'!AK13="Not Possible","",2)))</f>
        <v>2</v>
      </c>
      <c r="AL13" s="87">
        <f>IF('Data Entry'!AL13="Yes",1,IF('Data Entry'!AL13="No",0,IF('Data Entry'!AL13="Not Possible","",2)))</f>
        <v>2</v>
      </c>
      <c r="AM13" s="87">
        <f>IF('Data Entry'!AM13="Yes",1,IF('Data Entry'!AM13="No",0,IF('Data Entry'!AM13="Not Possible","",2)))</f>
        <v>2</v>
      </c>
      <c r="AN13" s="87">
        <f>IF('Data Entry'!AN13="Yes",1,IF('Data Entry'!AN13="No",0,IF('Data Entry'!AN13="Not Possible","",2)))</f>
        <v>2</v>
      </c>
      <c r="AO13" s="87">
        <f>IF('Data Entry'!AO13="Yes",1,IF('Data Entry'!AO13="No",0,IF('Data Entry'!AO13="Not Possible","",2)))</f>
        <v>2</v>
      </c>
      <c r="AP13" s="87">
        <f>IF('Data Entry'!AP13="Yes",1,IF('Data Entry'!AP13="No",0,IF('Data Entry'!AP13="Not Possible","",2)))</f>
        <v>2</v>
      </c>
      <c r="AQ13" s="87">
        <f>IF('Data Entry'!AQ13="Yes",1,IF('Data Entry'!AQ13="No",0,IF('Data Entry'!AQ13="Not Possible","",2)))</f>
        <v>2</v>
      </c>
      <c r="AR13" s="87">
        <f>IF('Data Entry'!AR13="Yes",1,IF('Data Entry'!AR13="No",0,IF('Data Entry'!AR13="Not Possible","",2)))</f>
        <v>2</v>
      </c>
      <c r="AS13" s="87">
        <f>IF('Data Entry'!AS13="Yes",1,IF('Data Entry'!AS13="No",0,IF('Data Entry'!AS13="Not Possible","",2)))</f>
        <v>2</v>
      </c>
      <c r="AT13" s="87">
        <f>IF('Data Entry'!AT13="Yes",1,IF('Data Entry'!AT13="No",0,IF('Data Entry'!AT13="Not Possible","",2)))</f>
        <v>2</v>
      </c>
      <c r="AU13" s="87">
        <f>IF('Data Entry'!AU13="Yes",1,IF('Data Entry'!AU13="No",0,IF('Data Entry'!AU13="Not Possible","",2)))</f>
        <v>2</v>
      </c>
      <c r="AV13" s="87">
        <f>IF('Data Entry'!AV13="Yes",1,IF('Data Entry'!AV13="No",0,IF('Data Entry'!AV13="Not Possible","",2)))</f>
        <v>2</v>
      </c>
      <c r="AW13" s="87">
        <f>IF('Data Entry'!AW13="Yes",1,IF('Data Entry'!AW13="No",0,IF('Data Entry'!AW13="Not Possible","",2)))</f>
        <v>2</v>
      </c>
      <c r="AX13" s="87">
        <f>IF('Data Entry'!AX13="Yes",1,IF('Data Entry'!AX13="No",0,IF('Data Entry'!AX13="Not Possible","",2)))</f>
        <v>2</v>
      </c>
      <c r="AY13" s="87">
        <f>IF('Data Entry'!AY13="Yes",1,IF('Data Entry'!AY13="No",0,IF('Data Entry'!AY13="Not Possible","",2)))</f>
        <v>2</v>
      </c>
      <c r="AZ13" s="87">
        <f>IF('Data Entry'!AZ13="Yes",1,IF('Data Entry'!AZ13="No",0,IF('Data Entry'!AZ13="Not Possible","",2)))</f>
        <v>2</v>
      </c>
      <c r="BA13" s="87">
        <f>IF('Data Entry'!BA13="Yes",1,IF('Data Entry'!BA13="No",0,IF('Data Entry'!BA13="Not Possible","",2)))</f>
        <v>2</v>
      </c>
      <c r="BB13" s="87">
        <f>IF('Data Entry'!BB13="Yes",1,IF('Data Entry'!BB13="No",0,IF('Data Entry'!BB13="Not Possible","",2)))</f>
        <v>2</v>
      </c>
      <c r="BC13" s="87">
        <f>IF('Data Entry'!BC13="Yes",1,IF('Data Entry'!BC13="No",0,IF('Data Entry'!BC13="Not Possible","",2)))</f>
        <v>2</v>
      </c>
      <c r="BD13" s="87">
        <f>IF('Data Entry'!BD13="Yes",1,IF('Data Entry'!BD13="No",0,IF('Data Entry'!BD13="Not Possible","",2)))</f>
        <v>2</v>
      </c>
      <c r="BE13" s="87">
        <f>IF('Data Entry'!BE13="Yes",1,IF('Data Entry'!BE13="No",0,IF('Data Entry'!BE13="Not Possible","",2)))</f>
        <v>2</v>
      </c>
      <c r="BF13" s="87">
        <f>IF('Data Entry'!BF13="Yes",1,IF('Data Entry'!BF13="No",0,IF('Data Entry'!BF13="Not Possible","",2)))</f>
        <v>2</v>
      </c>
      <c r="BG13" s="87">
        <f>IF('Data Entry'!BG13="Yes",1,IF('Data Entry'!BG13="No",0,IF('Data Entry'!BG13="Not Possible","",2)))</f>
        <v>2</v>
      </c>
      <c r="BH13" s="87">
        <f>IF('Data Entry'!BH13="Yes",1,IF('Data Entry'!BH13="No",0,IF('Data Entry'!BH13="Not Possible","",2)))</f>
        <v>2</v>
      </c>
      <c r="BI13" s="87">
        <f>IF('Data Entry'!BI13="Yes",1,IF('Data Entry'!BI13="No",0,IF('Data Entry'!BI13="Not Possible","",2)))</f>
        <v>2</v>
      </c>
      <c r="BJ13" s="87">
        <f>IF('Data Entry'!BJ13="Yes",1,IF('Data Entry'!BJ13="No",0,IF('Data Entry'!BJ13="Not Possible","",2)))</f>
        <v>2</v>
      </c>
      <c r="BK13" s="87">
        <f>IF('Data Entry'!BK13="Yes",1,IF('Data Entry'!BK13="No",0,IF('Data Entry'!BK13="Not Possible","",2)))</f>
        <v>2</v>
      </c>
      <c r="BL13" s="87">
        <f>IF('Data Entry'!BL13="Yes",1,IF('Data Entry'!BL13="No",0,IF('Data Entry'!BL13="Not Possible","",2)))</f>
        <v>2</v>
      </c>
      <c r="BM13" s="87">
        <f>IF('Data Entry'!BM13="Yes",1,IF('Data Entry'!BM13="No",0,IF('Data Entry'!BM13="Not Possible","",2)))</f>
        <v>2</v>
      </c>
      <c r="BN13" s="87">
        <f>IF('Data Entry'!BN13="Yes",1,IF('Data Entry'!BN13="No",0,IF('Data Entry'!BN13="Not Possible","",2)))</f>
        <v>2</v>
      </c>
      <c r="BO13" s="87">
        <f>IF('Data Entry'!BO13="Yes",1,IF('Data Entry'!BO13="No",0,IF('Data Entry'!BO13="Not Possible","",2)))</f>
        <v>2</v>
      </c>
      <c r="BP13" s="87">
        <f>IF('Data Entry'!BP13="Yes",1,IF('Data Entry'!BP13="No",0,IF('Data Entry'!BP13="Not Possible","",2)))</f>
        <v>2</v>
      </c>
      <c r="BQ13" s="87">
        <f>IF('Data Entry'!BQ13="Yes",1,IF('Data Entry'!BQ13="No",0,IF('Data Entry'!BQ13="Not Possible","",2)))</f>
        <v>2</v>
      </c>
      <c r="BR13" s="87">
        <f>IF('Data Entry'!BR13="Yes",1,IF('Data Entry'!BR13="No",0,IF('Data Entry'!BR13="Not Possible","",2)))</f>
        <v>2</v>
      </c>
      <c r="BS13" s="87">
        <f>IF('Data Entry'!BS13="Yes",1,IF('Data Entry'!BS13="No",0,IF('Data Entry'!BS13="Not Possible","",2)))</f>
        <v>2</v>
      </c>
      <c r="BT13" s="87">
        <f>IF('Data Entry'!BT13="Yes",1,IF('Data Entry'!BT13="No",0,IF('Data Entry'!BT13="Not Possible","",2)))</f>
        <v>2</v>
      </c>
      <c r="BU13" s="87">
        <f>IF('Data Entry'!BU13="Yes",1,IF('Data Entry'!BU13="No",0,IF('Data Entry'!BU13="Not Possible","",2)))</f>
        <v>2</v>
      </c>
      <c r="BV13" s="87">
        <f>IF('Data Entry'!BV13="Yes",1,IF('Data Entry'!BV13="No",0,IF('Data Entry'!BV13="Not Possible","",2)))</f>
        <v>2</v>
      </c>
      <c r="BW13" s="87">
        <f>IF('Data Entry'!BW13="Yes",1,IF('Data Entry'!BW13="No",0,IF('Data Entry'!BW13="Not Possible","",2)))</f>
        <v>2</v>
      </c>
      <c r="BX13" s="87">
        <f>IF('Data Entry'!BX13="Yes",1,IF('Data Entry'!BX13="No",0,IF('Data Entry'!BX13="Not Possible","",2)))</f>
        <v>2</v>
      </c>
      <c r="BY13" s="87">
        <f>IF('Data Entry'!BY13="Yes",1,IF('Data Entry'!BY13="No",0,IF('Data Entry'!BY13="Not Possible","",2)))</f>
        <v>2</v>
      </c>
      <c r="BZ13" s="87">
        <f>IF('Data Entry'!BZ13="Yes",1,IF('Data Entry'!BZ13="No",0,IF('Data Entry'!BZ13="Not Possible","",2)))</f>
        <v>2</v>
      </c>
      <c r="CA13" s="87">
        <f>IF('Data Entry'!CA13="Yes",1,IF('Data Entry'!CA13="No",0,IF('Data Entry'!CA13="Not Possible","",2)))</f>
        <v>2</v>
      </c>
      <c r="CB13" s="87">
        <f>IF('Data Entry'!CB13="Yes",1,IF('Data Entry'!CB13="No",0,IF('Data Entry'!CB13="Not Possible","",2)))</f>
        <v>2</v>
      </c>
      <c r="CC13" s="87">
        <f>IF('Data Entry'!CC13="Yes",1,IF('Data Entry'!CC13="No",0,IF('Data Entry'!CC13="Not Possible","",2)))</f>
        <v>2</v>
      </c>
      <c r="CD13" s="87">
        <f>IF('Data Entry'!CD13="Yes",1,IF('Data Entry'!CD13="No",0,IF('Data Entry'!CD13="Not Possible","",2)))</f>
        <v>2</v>
      </c>
      <c r="CE13" s="87">
        <f>IF('Data Entry'!CE13="Yes",1,IF('Data Entry'!CE13="No",0,IF('Data Entry'!CE13="Not Possible","",2)))</f>
        <v>2</v>
      </c>
      <c r="CF13" s="87">
        <f>IF('Data Entry'!CF13="Yes",1,IF('Data Entry'!CF13="No",0,IF('Data Entry'!CF13="Not Possible","",2)))</f>
        <v>2</v>
      </c>
      <c r="CG13" s="87">
        <f>IF('Data Entry'!CG13="Yes",1,IF('Data Entry'!CG13="No",0,IF('Data Entry'!CG13="Not Possible","",2)))</f>
        <v>2</v>
      </c>
      <c r="CH13" s="87">
        <f>IF('Data Entry'!CH13="Yes",1,IF('Data Entry'!CH13="No",0,IF('Data Entry'!CH13="Not Possible","",2)))</f>
        <v>2</v>
      </c>
      <c r="CI13" s="87">
        <f>IF('Data Entry'!CI13="Yes",1,IF('Data Entry'!CI13="No",0,IF('Data Entry'!CI13="Not Possible","",2)))</f>
        <v>2</v>
      </c>
      <c r="CJ13" s="87">
        <f>IF('Data Entry'!CJ13="Yes",1,IF('Data Entry'!CJ13="No",0,IF('Data Entry'!CJ13="Not Possible","",2)))</f>
        <v>2</v>
      </c>
      <c r="CK13" s="87">
        <f>IF('Data Entry'!CK13="Yes",1,IF('Data Entry'!CK13="No",0,IF('Data Entry'!CK13="Not Possible","",2)))</f>
        <v>2</v>
      </c>
      <c r="CL13" s="87">
        <f>IF('Data Entry'!CL13="Yes",1,IF('Data Entry'!CL13="No",0,IF('Data Entry'!CL13="Not Possible","",2)))</f>
        <v>2</v>
      </c>
      <c r="CM13" s="87">
        <f>IF('Data Entry'!CM13="Yes",1,IF('Data Entry'!CM13="No",0,IF('Data Entry'!CM13="Not Possible","",2)))</f>
        <v>2</v>
      </c>
      <c r="CN13" s="87">
        <f>IF('Data Entry'!CN13="Yes",1,IF('Data Entry'!CN13="No",0,IF('Data Entry'!CN13="Not Possible","",2)))</f>
        <v>2</v>
      </c>
      <c r="CO13" s="87">
        <f>IF('Data Entry'!CO13="Yes",1,IF('Data Entry'!CO13="No",0,IF('Data Entry'!CO13="Not Possible","",2)))</f>
        <v>2</v>
      </c>
      <c r="CP13" s="87">
        <f>IF('Data Entry'!CP13="Yes",1,IF('Data Entry'!CP13="No",0,IF('Data Entry'!CP13="Not Possible","",2)))</f>
        <v>2</v>
      </c>
      <c r="CQ13" s="87">
        <f>IF('Data Entry'!CQ13="Yes",1,IF('Data Entry'!CQ13="No",0,IF('Data Entry'!CQ13="Not Possible","",2)))</f>
        <v>2</v>
      </c>
      <c r="CR13" s="87">
        <f>IF('Data Entry'!CR13="Yes",1,IF('Data Entry'!CR13="No",0,IF('Data Entry'!CR13="Not Possible","",2)))</f>
        <v>2</v>
      </c>
      <c r="CS13" s="87">
        <f>IF('Data Entry'!CS13="Yes",1,IF('Data Entry'!CS13="No",0,IF('Data Entry'!CS13="Not Possible","",2)))</f>
        <v>2</v>
      </c>
      <c r="CT13" s="87">
        <f>IF('Data Entry'!CT13="Yes",1,IF('Data Entry'!CT13="No",0,IF('Data Entry'!CT13="Not Possible","",2)))</f>
        <v>2</v>
      </c>
      <c r="CU13" s="87">
        <f>IF('Data Entry'!CU13="Yes",1,IF('Data Entry'!CU13="No",0,IF('Data Entry'!CU13="Not Possible","",2)))</f>
        <v>2</v>
      </c>
      <c r="CV13" s="87">
        <f>IF('Data Entry'!CV13="Yes",1,IF('Data Entry'!CV13="No",0,IF('Data Entry'!CV13="Not Possible","",2)))</f>
        <v>2</v>
      </c>
      <c r="CW13" s="87">
        <f>IF('Data Entry'!CW13="Yes",1,IF('Data Entry'!CW13="No",0,IF('Data Entry'!CW13="Not Possible","",2)))</f>
        <v>2</v>
      </c>
      <c r="CX13" s="87">
        <f>IF('Data Entry'!CX13="Yes",1,IF('Data Entry'!CX13="No",0,IF('Data Entry'!CX13="Not Possible","",2)))</f>
        <v>2</v>
      </c>
      <c r="CY13" s="87">
        <f>IF('Data Entry'!CY13="Yes",1,IF('Data Entry'!CY13="No",0,IF('Data Entry'!CY13="Not Possible","",2)))</f>
        <v>2</v>
      </c>
      <c r="CZ13" s="87">
        <f>IF('Data Entry'!CZ13="Yes",1,IF('Data Entry'!CZ13="No",0,IF('Data Entry'!CZ13="Not Possible","",2)))</f>
        <v>2</v>
      </c>
      <c r="DA13" s="87">
        <f>IF('Data Entry'!DA13="Yes",1,IF('Data Entry'!DA13="No",0,IF('Data Entry'!DA13="Not Possible","",2)))</f>
        <v>2</v>
      </c>
      <c r="DB13" s="87">
        <f>IF('Data Entry'!DB13="Yes",1,IF('Data Entry'!DB13="No",0,IF('Data Entry'!DB13="Not Possible","",2)))</f>
        <v>2</v>
      </c>
      <c r="DC13" s="87">
        <f>IF('Data Entry'!DC13="Yes",1,IF('Data Entry'!DC13="No",0,IF('Data Entry'!DC13="Not Possible","",2)))</f>
        <v>2</v>
      </c>
      <c r="DD13" s="87">
        <f>IF('Data Entry'!DD13="Yes",1,IF('Data Entry'!DD13="No",0,IF('Data Entry'!DD13="Not Possible","",2)))</f>
        <v>2</v>
      </c>
      <c r="DE13" s="87">
        <f>IF('Data Entry'!DE13="Yes",1,IF('Data Entry'!DE13="No",0,IF('Data Entry'!DE13="Not Possible","",2)))</f>
        <v>2</v>
      </c>
      <c r="DF13" s="87">
        <f>IF('Data Entry'!DF13="Yes",1,IF('Data Entry'!DF13="No",0,IF('Data Entry'!DF13="Not Possible","",2)))</f>
        <v>2</v>
      </c>
      <c r="DG13" s="87">
        <f>IF('Data Entry'!DG13="Yes",1,IF('Data Entry'!DG13="No",0,IF('Data Entry'!DG13="Not Possible","",2)))</f>
        <v>2</v>
      </c>
      <c r="DH13" s="87">
        <f>IF('Data Entry'!DH13="Yes",1,IF('Data Entry'!DH13="No",0,IF('Data Entry'!DH13="Not Possible","",2)))</f>
        <v>2</v>
      </c>
      <c r="DI13" s="87">
        <f>IF('Data Entry'!DI13="Yes",1,IF('Data Entry'!DI13="No",0,IF('Data Entry'!DI13="Not Possible","",2)))</f>
        <v>2</v>
      </c>
      <c r="DJ13" s="87">
        <f>IF('Data Entry'!DJ13="Yes",1,IF('Data Entry'!DJ13="No",0,IF('Data Entry'!DJ13="Not Possible","",2)))</f>
        <v>2</v>
      </c>
      <c r="DK13" s="87">
        <f>IF('Data Entry'!DK13="Yes",1,IF('Data Entry'!DK13="No",0,IF('Data Entry'!DK13="Not Possible","",2)))</f>
        <v>2</v>
      </c>
      <c r="DL13" s="87">
        <f>IF('Data Entry'!DL13="Yes",1,IF('Data Entry'!DL13="No",0,IF('Data Entry'!DL13="Not Possible","",2)))</f>
        <v>2</v>
      </c>
      <c r="DM13" s="87">
        <f>IF('Data Entry'!DM13="Yes",1,IF('Data Entry'!DM13="No",0,IF('Data Entry'!DM13="Not Possible","",2)))</f>
        <v>2</v>
      </c>
      <c r="DN13" s="87">
        <f>IF('Data Entry'!DN13="Yes",1,IF('Data Entry'!DN13="No",0,IF('Data Entry'!DN13="Not Possible","",2)))</f>
        <v>2</v>
      </c>
      <c r="DO13" s="87">
        <f>IF('Data Entry'!DO13="Yes",1,IF('Data Entry'!DO13="No",0,IF('Data Entry'!DO13="Not Possible","",2)))</f>
        <v>2</v>
      </c>
      <c r="DP13" s="87">
        <f>IF('Data Entry'!DP13="Yes",1,IF('Data Entry'!DP13="No",0,IF('Data Entry'!DP13="Not Possible","",2)))</f>
        <v>2</v>
      </c>
      <c r="DQ13" s="87">
        <f>IF('Data Entry'!DQ13="Yes",1,IF('Data Entry'!DQ13="No",0,IF('Data Entry'!DQ13="Not Possible","",2)))</f>
        <v>2</v>
      </c>
      <c r="DR13" s="87">
        <f>IF('Data Entry'!DR13="Yes",1,IF('Data Entry'!DR13="No",0,IF('Data Entry'!DR13="Not Possible","",2)))</f>
        <v>2</v>
      </c>
      <c r="DS13" s="87">
        <f>IF('Data Entry'!DS13="Yes",1,IF('Data Entry'!DS13="No",0,IF('Data Entry'!DS13="Not Possible","",2)))</f>
        <v>2</v>
      </c>
      <c r="DT13" s="87">
        <f>IF('Data Entry'!DT13="Yes",1,IF('Data Entry'!DT13="No",0,IF('Data Entry'!DT13="Not Possible","",2)))</f>
        <v>2</v>
      </c>
    </row>
    <row r="14" spans="1:124">
      <c r="A14" s="167" t="s">
        <v>19</v>
      </c>
      <c r="B14" s="167"/>
      <c r="C14" s="167"/>
      <c r="D14" s="167"/>
      <c r="E14" s="87">
        <f>IF('Data Entry'!E14="Yes",1,IF('Data Entry'!E14="No",0,IF('Data Entry'!E14="Not Possible","",2)))</f>
        <v>2</v>
      </c>
      <c r="F14" s="87">
        <f>IF('Data Entry'!F14="Yes",1,IF('Data Entry'!F14="No",0,IF('Data Entry'!F14="Not Possible","",2)))</f>
        <v>2</v>
      </c>
      <c r="G14" s="87">
        <f>IF('Data Entry'!G14="Yes",1,IF('Data Entry'!G14="No",0,IF('Data Entry'!G14="Not Possible","",2)))</f>
        <v>2</v>
      </c>
      <c r="H14" s="87">
        <f>IF('Data Entry'!H14="Yes",1,IF('Data Entry'!H14="No",0,IF('Data Entry'!H14="Not Possible","",2)))</f>
        <v>2</v>
      </c>
      <c r="I14" s="87">
        <f>IF('Data Entry'!I14="Yes",1,IF('Data Entry'!I14="No",0,IF('Data Entry'!I14="Not Possible","",2)))</f>
        <v>2</v>
      </c>
      <c r="J14" s="87">
        <f>IF('Data Entry'!J14="Yes",1,IF('Data Entry'!J14="No",0,IF('Data Entry'!J14="Not Possible","",2)))</f>
        <v>2</v>
      </c>
      <c r="K14" s="87">
        <f>IF('Data Entry'!K14="Yes",1,IF('Data Entry'!K14="No",0,IF('Data Entry'!K14="Not Possible","",2)))</f>
        <v>2</v>
      </c>
      <c r="L14" s="87">
        <f>IF('Data Entry'!L14="Yes",1,IF('Data Entry'!L14="No",0,IF('Data Entry'!L14="Not Possible","",2)))</f>
        <v>2</v>
      </c>
      <c r="M14" s="87">
        <f>IF('Data Entry'!M14="Yes",1,IF('Data Entry'!M14="No",0,IF('Data Entry'!M14="Not Possible","",2)))</f>
        <v>2</v>
      </c>
      <c r="N14" s="87">
        <f>IF('Data Entry'!N14="Yes",1,IF('Data Entry'!N14="No",0,IF('Data Entry'!N14="Not Possible","",2)))</f>
        <v>2</v>
      </c>
      <c r="O14" s="87">
        <f>IF('Data Entry'!O14="Yes",1,IF('Data Entry'!O14="No",0,IF('Data Entry'!O14="Not Possible","",2)))</f>
        <v>2</v>
      </c>
      <c r="P14" s="87">
        <f>IF('Data Entry'!P14="Yes",1,IF('Data Entry'!P14="No",0,IF('Data Entry'!P14="Not Possible","",2)))</f>
        <v>2</v>
      </c>
      <c r="Q14" s="87">
        <f>IF('Data Entry'!Q14="Yes",1,IF('Data Entry'!Q14="No",0,IF('Data Entry'!Q14="Not Possible","",2)))</f>
        <v>2</v>
      </c>
      <c r="R14" s="87">
        <f>IF('Data Entry'!R14="Yes",1,IF('Data Entry'!R14="No",0,IF('Data Entry'!R14="Not Possible","",2)))</f>
        <v>2</v>
      </c>
      <c r="S14" s="87">
        <f>IF('Data Entry'!S14="Yes",1,IF('Data Entry'!S14="No",0,IF('Data Entry'!S14="Not Possible","",2)))</f>
        <v>2</v>
      </c>
      <c r="T14" s="87">
        <f>IF('Data Entry'!T14="Yes",1,IF('Data Entry'!T14="No",0,IF('Data Entry'!T14="Not Possible","",2)))</f>
        <v>2</v>
      </c>
      <c r="U14" s="87">
        <f>IF('Data Entry'!U14="Yes",1,IF('Data Entry'!U14="No",0,IF('Data Entry'!U14="Not Possible","",2)))</f>
        <v>2</v>
      </c>
      <c r="V14" s="87">
        <f>IF('Data Entry'!V14="Yes",1,IF('Data Entry'!V14="No",0,IF('Data Entry'!V14="Not Possible","",2)))</f>
        <v>2</v>
      </c>
      <c r="W14" s="87">
        <f>IF('Data Entry'!W14="Yes",1,IF('Data Entry'!W14="No",0,IF('Data Entry'!W14="Not Possible","",2)))</f>
        <v>2</v>
      </c>
      <c r="X14" s="87">
        <f>IF('Data Entry'!X14="Yes",1,IF('Data Entry'!X14="No",0,IF('Data Entry'!X14="Not Possible","",2)))</f>
        <v>2</v>
      </c>
      <c r="Y14" s="87">
        <f>IF('Data Entry'!Y14="Yes",1,IF('Data Entry'!Y14="No",0,IF('Data Entry'!Y14="Not Possible","",2)))</f>
        <v>2</v>
      </c>
      <c r="Z14" s="87">
        <f>IF('Data Entry'!Z14="Yes",1,IF('Data Entry'!Z14="No",0,IF('Data Entry'!Z14="Not Possible","",2)))</f>
        <v>2</v>
      </c>
      <c r="AA14" s="87">
        <f>IF('Data Entry'!AA14="Yes",1,IF('Data Entry'!AA14="No",0,IF('Data Entry'!AA14="Not Possible","",2)))</f>
        <v>2</v>
      </c>
      <c r="AB14" s="87">
        <f>IF('Data Entry'!AB14="Yes",1,IF('Data Entry'!AB14="No",0,IF('Data Entry'!AB14="Not Possible","",2)))</f>
        <v>2</v>
      </c>
      <c r="AC14" s="87">
        <f>IF('Data Entry'!AC14="Yes",1,IF('Data Entry'!AC14="No",0,IF('Data Entry'!AC14="Not Possible","",2)))</f>
        <v>2</v>
      </c>
      <c r="AD14" s="87">
        <f>IF('Data Entry'!AD14="Yes",1,IF('Data Entry'!AD14="No",0,IF('Data Entry'!AD14="Not Possible","",2)))</f>
        <v>2</v>
      </c>
      <c r="AE14" s="87">
        <f>IF('Data Entry'!AE14="Yes",1,IF('Data Entry'!AE14="No",0,IF('Data Entry'!AE14="Not Possible","",2)))</f>
        <v>2</v>
      </c>
      <c r="AF14" s="87">
        <f>IF('Data Entry'!AF14="Yes",1,IF('Data Entry'!AF14="No",0,IF('Data Entry'!AF14="Not Possible","",2)))</f>
        <v>2</v>
      </c>
      <c r="AG14" s="87">
        <f>IF('Data Entry'!AG14="Yes",1,IF('Data Entry'!AG14="No",0,IF('Data Entry'!AG14="Not Possible","",2)))</f>
        <v>2</v>
      </c>
      <c r="AH14" s="87">
        <f>IF('Data Entry'!AH14="Yes",1,IF('Data Entry'!AH14="No",0,IF('Data Entry'!AH14="Not Possible","",2)))</f>
        <v>2</v>
      </c>
      <c r="AI14" s="87">
        <f>IF('Data Entry'!AI14="Yes",1,IF('Data Entry'!AI14="No",0,IF('Data Entry'!AI14="Not Possible","",2)))</f>
        <v>2</v>
      </c>
      <c r="AJ14" s="87">
        <f>IF('Data Entry'!AJ14="Yes",1,IF('Data Entry'!AJ14="No",0,IF('Data Entry'!AJ14="Not Possible","",2)))</f>
        <v>2</v>
      </c>
      <c r="AK14" s="87">
        <f>IF('Data Entry'!AK14="Yes",1,IF('Data Entry'!AK14="No",0,IF('Data Entry'!AK14="Not Possible","",2)))</f>
        <v>2</v>
      </c>
      <c r="AL14" s="87">
        <f>IF('Data Entry'!AL14="Yes",1,IF('Data Entry'!AL14="No",0,IF('Data Entry'!AL14="Not Possible","",2)))</f>
        <v>2</v>
      </c>
      <c r="AM14" s="87">
        <f>IF('Data Entry'!AM14="Yes",1,IF('Data Entry'!AM14="No",0,IF('Data Entry'!AM14="Not Possible","",2)))</f>
        <v>2</v>
      </c>
      <c r="AN14" s="87">
        <f>IF('Data Entry'!AN14="Yes",1,IF('Data Entry'!AN14="No",0,IF('Data Entry'!AN14="Not Possible","",2)))</f>
        <v>2</v>
      </c>
      <c r="AO14" s="87">
        <f>IF('Data Entry'!AO14="Yes",1,IF('Data Entry'!AO14="No",0,IF('Data Entry'!AO14="Not Possible","",2)))</f>
        <v>2</v>
      </c>
      <c r="AP14" s="87">
        <f>IF('Data Entry'!AP14="Yes",1,IF('Data Entry'!AP14="No",0,IF('Data Entry'!AP14="Not Possible","",2)))</f>
        <v>2</v>
      </c>
      <c r="AQ14" s="87">
        <f>IF('Data Entry'!AQ14="Yes",1,IF('Data Entry'!AQ14="No",0,IF('Data Entry'!AQ14="Not Possible","",2)))</f>
        <v>2</v>
      </c>
      <c r="AR14" s="87">
        <f>IF('Data Entry'!AR14="Yes",1,IF('Data Entry'!AR14="No",0,IF('Data Entry'!AR14="Not Possible","",2)))</f>
        <v>2</v>
      </c>
      <c r="AS14" s="87">
        <f>IF('Data Entry'!AS14="Yes",1,IF('Data Entry'!AS14="No",0,IF('Data Entry'!AS14="Not Possible","",2)))</f>
        <v>2</v>
      </c>
      <c r="AT14" s="87">
        <f>IF('Data Entry'!AT14="Yes",1,IF('Data Entry'!AT14="No",0,IF('Data Entry'!AT14="Not Possible","",2)))</f>
        <v>2</v>
      </c>
      <c r="AU14" s="87">
        <f>IF('Data Entry'!AU14="Yes",1,IF('Data Entry'!AU14="No",0,IF('Data Entry'!AU14="Not Possible","",2)))</f>
        <v>2</v>
      </c>
      <c r="AV14" s="87">
        <f>IF('Data Entry'!AV14="Yes",1,IF('Data Entry'!AV14="No",0,IF('Data Entry'!AV14="Not Possible","",2)))</f>
        <v>2</v>
      </c>
      <c r="AW14" s="87">
        <f>IF('Data Entry'!AW14="Yes",1,IF('Data Entry'!AW14="No",0,IF('Data Entry'!AW14="Not Possible","",2)))</f>
        <v>2</v>
      </c>
      <c r="AX14" s="87">
        <f>IF('Data Entry'!AX14="Yes",1,IF('Data Entry'!AX14="No",0,IF('Data Entry'!AX14="Not Possible","",2)))</f>
        <v>2</v>
      </c>
      <c r="AY14" s="87">
        <f>IF('Data Entry'!AY14="Yes",1,IF('Data Entry'!AY14="No",0,IF('Data Entry'!AY14="Not Possible","",2)))</f>
        <v>2</v>
      </c>
      <c r="AZ14" s="87">
        <f>IF('Data Entry'!AZ14="Yes",1,IF('Data Entry'!AZ14="No",0,IF('Data Entry'!AZ14="Not Possible","",2)))</f>
        <v>2</v>
      </c>
      <c r="BA14" s="87">
        <f>IF('Data Entry'!BA14="Yes",1,IF('Data Entry'!BA14="No",0,IF('Data Entry'!BA14="Not Possible","",2)))</f>
        <v>2</v>
      </c>
      <c r="BB14" s="87">
        <f>IF('Data Entry'!BB14="Yes",1,IF('Data Entry'!BB14="No",0,IF('Data Entry'!BB14="Not Possible","",2)))</f>
        <v>2</v>
      </c>
      <c r="BC14" s="87">
        <f>IF('Data Entry'!BC14="Yes",1,IF('Data Entry'!BC14="No",0,IF('Data Entry'!BC14="Not Possible","",2)))</f>
        <v>2</v>
      </c>
      <c r="BD14" s="87">
        <f>IF('Data Entry'!BD14="Yes",1,IF('Data Entry'!BD14="No",0,IF('Data Entry'!BD14="Not Possible","",2)))</f>
        <v>2</v>
      </c>
      <c r="BE14" s="87">
        <f>IF('Data Entry'!BE14="Yes",1,IF('Data Entry'!BE14="No",0,IF('Data Entry'!BE14="Not Possible","",2)))</f>
        <v>2</v>
      </c>
      <c r="BF14" s="87">
        <f>IF('Data Entry'!BF14="Yes",1,IF('Data Entry'!BF14="No",0,IF('Data Entry'!BF14="Not Possible","",2)))</f>
        <v>2</v>
      </c>
      <c r="BG14" s="87">
        <f>IF('Data Entry'!BG14="Yes",1,IF('Data Entry'!BG14="No",0,IF('Data Entry'!BG14="Not Possible","",2)))</f>
        <v>2</v>
      </c>
      <c r="BH14" s="87">
        <f>IF('Data Entry'!BH14="Yes",1,IF('Data Entry'!BH14="No",0,IF('Data Entry'!BH14="Not Possible","",2)))</f>
        <v>2</v>
      </c>
      <c r="BI14" s="87">
        <f>IF('Data Entry'!BI14="Yes",1,IF('Data Entry'!BI14="No",0,IF('Data Entry'!BI14="Not Possible","",2)))</f>
        <v>2</v>
      </c>
      <c r="BJ14" s="87">
        <f>IF('Data Entry'!BJ14="Yes",1,IF('Data Entry'!BJ14="No",0,IF('Data Entry'!BJ14="Not Possible","",2)))</f>
        <v>2</v>
      </c>
      <c r="BK14" s="87">
        <f>IF('Data Entry'!BK14="Yes",1,IF('Data Entry'!BK14="No",0,IF('Data Entry'!BK14="Not Possible","",2)))</f>
        <v>2</v>
      </c>
      <c r="BL14" s="87">
        <f>IF('Data Entry'!BL14="Yes",1,IF('Data Entry'!BL14="No",0,IF('Data Entry'!BL14="Not Possible","",2)))</f>
        <v>2</v>
      </c>
      <c r="BM14" s="87">
        <f>IF('Data Entry'!BM14="Yes",1,IF('Data Entry'!BM14="No",0,IF('Data Entry'!BM14="Not Possible","",2)))</f>
        <v>2</v>
      </c>
      <c r="BN14" s="87">
        <f>IF('Data Entry'!BN14="Yes",1,IF('Data Entry'!BN14="No",0,IF('Data Entry'!BN14="Not Possible","",2)))</f>
        <v>2</v>
      </c>
      <c r="BO14" s="87">
        <f>IF('Data Entry'!BO14="Yes",1,IF('Data Entry'!BO14="No",0,IF('Data Entry'!BO14="Not Possible","",2)))</f>
        <v>2</v>
      </c>
      <c r="BP14" s="87">
        <f>IF('Data Entry'!BP14="Yes",1,IF('Data Entry'!BP14="No",0,IF('Data Entry'!BP14="Not Possible","",2)))</f>
        <v>2</v>
      </c>
      <c r="BQ14" s="87">
        <f>IF('Data Entry'!BQ14="Yes",1,IF('Data Entry'!BQ14="No",0,IF('Data Entry'!BQ14="Not Possible","",2)))</f>
        <v>2</v>
      </c>
      <c r="BR14" s="87">
        <f>IF('Data Entry'!BR14="Yes",1,IF('Data Entry'!BR14="No",0,IF('Data Entry'!BR14="Not Possible","",2)))</f>
        <v>2</v>
      </c>
      <c r="BS14" s="87">
        <f>IF('Data Entry'!BS14="Yes",1,IF('Data Entry'!BS14="No",0,IF('Data Entry'!BS14="Not Possible","",2)))</f>
        <v>2</v>
      </c>
      <c r="BT14" s="87">
        <f>IF('Data Entry'!BT14="Yes",1,IF('Data Entry'!BT14="No",0,IF('Data Entry'!BT14="Not Possible","",2)))</f>
        <v>2</v>
      </c>
      <c r="BU14" s="87">
        <f>IF('Data Entry'!BU14="Yes",1,IF('Data Entry'!BU14="No",0,IF('Data Entry'!BU14="Not Possible","",2)))</f>
        <v>2</v>
      </c>
      <c r="BV14" s="87">
        <f>IF('Data Entry'!BV14="Yes",1,IF('Data Entry'!BV14="No",0,IF('Data Entry'!BV14="Not Possible","",2)))</f>
        <v>2</v>
      </c>
      <c r="BW14" s="87">
        <f>IF('Data Entry'!BW14="Yes",1,IF('Data Entry'!BW14="No",0,IF('Data Entry'!BW14="Not Possible","",2)))</f>
        <v>2</v>
      </c>
      <c r="BX14" s="87">
        <f>IF('Data Entry'!BX14="Yes",1,IF('Data Entry'!BX14="No",0,IF('Data Entry'!BX14="Not Possible","",2)))</f>
        <v>2</v>
      </c>
      <c r="BY14" s="87">
        <f>IF('Data Entry'!BY14="Yes",1,IF('Data Entry'!BY14="No",0,IF('Data Entry'!BY14="Not Possible","",2)))</f>
        <v>2</v>
      </c>
      <c r="BZ14" s="87">
        <f>IF('Data Entry'!BZ14="Yes",1,IF('Data Entry'!BZ14="No",0,IF('Data Entry'!BZ14="Not Possible","",2)))</f>
        <v>2</v>
      </c>
      <c r="CA14" s="87">
        <f>IF('Data Entry'!CA14="Yes",1,IF('Data Entry'!CA14="No",0,IF('Data Entry'!CA14="Not Possible","",2)))</f>
        <v>2</v>
      </c>
      <c r="CB14" s="87">
        <f>IF('Data Entry'!CB14="Yes",1,IF('Data Entry'!CB14="No",0,IF('Data Entry'!CB14="Not Possible","",2)))</f>
        <v>2</v>
      </c>
      <c r="CC14" s="87">
        <f>IF('Data Entry'!CC14="Yes",1,IF('Data Entry'!CC14="No",0,IF('Data Entry'!CC14="Not Possible","",2)))</f>
        <v>2</v>
      </c>
      <c r="CD14" s="87">
        <f>IF('Data Entry'!CD14="Yes",1,IF('Data Entry'!CD14="No",0,IF('Data Entry'!CD14="Not Possible","",2)))</f>
        <v>2</v>
      </c>
      <c r="CE14" s="87">
        <f>IF('Data Entry'!CE14="Yes",1,IF('Data Entry'!CE14="No",0,IF('Data Entry'!CE14="Not Possible","",2)))</f>
        <v>2</v>
      </c>
      <c r="CF14" s="87">
        <f>IF('Data Entry'!CF14="Yes",1,IF('Data Entry'!CF14="No",0,IF('Data Entry'!CF14="Not Possible","",2)))</f>
        <v>2</v>
      </c>
      <c r="CG14" s="87">
        <f>IF('Data Entry'!CG14="Yes",1,IF('Data Entry'!CG14="No",0,IF('Data Entry'!CG14="Not Possible","",2)))</f>
        <v>2</v>
      </c>
      <c r="CH14" s="87">
        <f>IF('Data Entry'!CH14="Yes",1,IF('Data Entry'!CH14="No",0,IF('Data Entry'!CH14="Not Possible","",2)))</f>
        <v>2</v>
      </c>
      <c r="CI14" s="87">
        <f>IF('Data Entry'!CI14="Yes",1,IF('Data Entry'!CI14="No",0,IF('Data Entry'!CI14="Not Possible","",2)))</f>
        <v>2</v>
      </c>
      <c r="CJ14" s="87">
        <f>IF('Data Entry'!CJ14="Yes",1,IF('Data Entry'!CJ14="No",0,IF('Data Entry'!CJ14="Not Possible","",2)))</f>
        <v>2</v>
      </c>
      <c r="CK14" s="87">
        <f>IF('Data Entry'!CK14="Yes",1,IF('Data Entry'!CK14="No",0,IF('Data Entry'!CK14="Not Possible","",2)))</f>
        <v>2</v>
      </c>
      <c r="CL14" s="87">
        <f>IF('Data Entry'!CL14="Yes",1,IF('Data Entry'!CL14="No",0,IF('Data Entry'!CL14="Not Possible","",2)))</f>
        <v>2</v>
      </c>
      <c r="CM14" s="87">
        <f>IF('Data Entry'!CM14="Yes",1,IF('Data Entry'!CM14="No",0,IF('Data Entry'!CM14="Not Possible","",2)))</f>
        <v>2</v>
      </c>
      <c r="CN14" s="87">
        <f>IF('Data Entry'!CN14="Yes",1,IF('Data Entry'!CN14="No",0,IF('Data Entry'!CN14="Not Possible","",2)))</f>
        <v>2</v>
      </c>
      <c r="CO14" s="87">
        <f>IF('Data Entry'!CO14="Yes",1,IF('Data Entry'!CO14="No",0,IF('Data Entry'!CO14="Not Possible","",2)))</f>
        <v>2</v>
      </c>
      <c r="CP14" s="87">
        <f>IF('Data Entry'!CP14="Yes",1,IF('Data Entry'!CP14="No",0,IF('Data Entry'!CP14="Not Possible","",2)))</f>
        <v>2</v>
      </c>
      <c r="CQ14" s="87">
        <f>IF('Data Entry'!CQ14="Yes",1,IF('Data Entry'!CQ14="No",0,IF('Data Entry'!CQ14="Not Possible","",2)))</f>
        <v>2</v>
      </c>
      <c r="CR14" s="87">
        <f>IF('Data Entry'!CR14="Yes",1,IF('Data Entry'!CR14="No",0,IF('Data Entry'!CR14="Not Possible","",2)))</f>
        <v>2</v>
      </c>
      <c r="CS14" s="87">
        <f>IF('Data Entry'!CS14="Yes",1,IF('Data Entry'!CS14="No",0,IF('Data Entry'!CS14="Not Possible","",2)))</f>
        <v>2</v>
      </c>
      <c r="CT14" s="87">
        <f>IF('Data Entry'!CT14="Yes",1,IF('Data Entry'!CT14="No",0,IF('Data Entry'!CT14="Not Possible","",2)))</f>
        <v>2</v>
      </c>
      <c r="CU14" s="87">
        <f>IF('Data Entry'!CU14="Yes",1,IF('Data Entry'!CU14="No",0,IF('Data Entry'!CU14="Not Possible","",2)))</f>
        <v>2</v>
      </c>
      <c r="CV14" s="87">
        <f>IF('Data Entry'!CV14="Yes",1,IF('Data Entry'!CV14="No",0,IF('Data Entry'!CV14="Not Possible","",2)))</f>
        <v>2</v>
      </c>
      <c r="CW14" s="87">
        <f>IF('Data Entry'!CW14="Yes",1,IF('Data Entry'!CW14="No",0,IF('Data Entry'!CW14="Not Possible","",2)))</f>
        <v>2</v>
      </c>
      <c r="CX14" s="87">
        <f>IF('Data Entry'!CX14="Yes",1,IF('Data Entry'!CX14="No",0,IF('Data Entry'!CX14="Not Possible","",2)))</f>
        <v>2</v>
      </c>
      <c r="CY14" s="87">
        <f>IF('Data Entry'!CY14="Yes",1,IF('Data Entry'!CY14="No",0,IF('Data Entry'!CY14="Not Possible","",2)))</f>
        <v>2</v>
      </c>
      <c r="CZ14" s="87">
        <f>IF('Data Entry'!CZ14="Yes",1,IF('Data Entry'!CZ14="No",0,IF('Data Entry'!CZ14="Not Possible","",2)))</f>
        <v>2</v>
      </c>
      <c r="DA14" s="87">
        <f>IF('Data Entry'!DA14="Yes",1,IF('Data Entry'!DA14="No",0,IF('Data Entry'!DA14="Not Possible","",2)))</f>
        <v>2</v>
      </c>
      <c r="DB14" s="87">
        <f>IF('Data Entry'!DB14="Yes",1,IF('Data Entry'!DB14="No",0,IF('Data Entry'!DB14="Not Possible","",2)))</f>
        <v>2</v>
      </c>
      <c r="DC14" s="87">
        <f>IF('Data Entry'!DC14="Yes",1,IF('Data Entry'!DC14="No",0,IF('Data Entry'!DC14="Not Possible","",2)))</f>
        <v>2</v>
      </c>
      <c r="DD14" s="87">
        <f>IF('Data Entry'!DD14="Yes",1,IF('Data Entry'!DD14="No",0,IF('Data Entry'!DD14="Not Possible","",2)))</f>
        <v>2</v>
      </c>
      <c r="DE14" s="87">
        <f>IF('Data Entry'!DE14="Yes",1,IF('Data Entry'!DE14="No",0,IF('Data Entry'!DE14="Not Possible","",2)))</f>
        <v>2</v>
      </c>
      <c r="DF14" s="87">
        <f>IF('Data Entry'!DF14="Yes",1,IF('Data Entry'!DF14="No",0,IF('Data Entry'!DF14="Not Possible","",2)))</f>
        <v>2</v>
      </c>
      <c r="DG14" s="87">
        <f>IF('Data Entry'!DG14="Yes",1,IF('Data Entry'!DG14="No",0,IF('Data Entry'!DG14="Not Possible","",2)))</f>
        <v>2</v>
      </c>
      <c r="DH14" s="87">
        <f>IF('Data Entry'!DH14="Yes",1,IF('Data Entry'!DH14="No",0,IF('Data Entry'!DH14="Not Possible","",2)))</f>
        <v>2</v>
      </c>
      <c r="DI14" s="87">
        <f>IF('Data Entry'!DI14="Yes",1,IF('Data Entry'!DI14="No",0,IF('Data Entry'!DI14="Not Possible","",2)))</f>
        <v>2</v>
      </c>
      <c r="DJ14" s="87">
        <f>IF('Data Entry'!DJ14="Yes",1,IF('Data Entry'!DJ14="No",0,IF('Data Entry'!DJ14="Not Possible","",2)))</f>
        <v>2</v>
      </c>
      <c r="DK14" s="87">
        <f>IF('Data Entry'!DK14="Yes",1,IF('Data Entry'!DK14="No",0,IF('Data Entry'!DK14="Not Possible","",2)))</f>
        <v>2</v>
      </c>
      <c r="DL14" s="87">
        <f>IF('Data Entry'!DL14="Yes",1,IF('Data Entry'!DL14="No",0,IF('Data Entry'!DL14="Not Possible","",2)))</f>
        <v>2</v>
      </c>
      <c r="DM14" s="87">
        <f>IF('Data Entry'!DM14="Yes",1,IF('Data Entry'!DM14="No",0,IF('Data Entry'!DM14="Not Possible","",2)))</f>
        <v>2</v>
      </c>
      <c r="DN14" s="87">
        <f>IF('Data Entry'!DN14="Yes",1,IF('Data Entry'!DN14="No",0,IF('Data Entry'!DN14="Not Possible","",2)))</f>
        <v>2</v>
      </c>
      <c r="DO14" s="87">
        <f>IF('Data Entry'!DO14="Yes",1,IF('Data Entry'!DO14="No",0,IF('Data Entry'!DO14="Not Possible","",2)))</f>
        <v>2</v>
      </c>
      <c r="DP14" s="87">
        <f>IF('Data Entry'!DP14="Yes",1,IF('Data Entry'!DP14="No",0,IF('Data Entry'!DP14="Not Possible","",2)))</f>
        <v>2</v>
      </c>
      <c r="DQ14" s="87">
        <f>IF('Data Entry'!DQ14="Yes",1,IF('Data Entry'!DQ14="No",0,IF('Data Entry'!DQ14="Not Possible","",2)))</f>
        <v>2</v>
      </c>
      <c r="DR14" s="87">
        <f>IF('Data Entry'!DR14="Yes",1,IF('Data Entry'!DR14="No",0,IF('Data Entry'!DR14="Not Possible","",2)))</f>
        <v>2</v>
      </c>
      <c r="DS14" s="87">
        <f>IF('Data Entry'!DS14="Yes",1,IF('Data Entry'!DS14="No",0,IF('Data Entry'!DS14="Not Possible","",2)))</f>
        <v>2</v>
      </c>
      <c r="DT14" s="87">
        <f>IF('Data Entry'!DT14="Yes",1,IF('Data Entry'!DT14="No",0,IF('Data Entry'!DT14="Not Possible","",2)))</f>
        <v>2</v>
      </c>
    </row>
    <row r="15" spans="1:124" s="74" customFormat="1">
      <c r="A15" s="167" t="s">
        <v>20</v>
      </c>
      <c r="B15" s="167"/>
      <c r="C15" s="167"/>
      <c r="D15" s="167"/>
      <c r="E15" s="102">
        <f>IF('Data Entry'!E15="Yes",1,IF('Data Entry'!E15="No",0,IF('Data Entry'!E15="Not Possible","",2)))</f>
        <v>2</v>
      </c>
      <c r="F15" s="102">
        <f>IF('Data Entry'!F15="Yes",1,IF('Data Entry'!F15="No",0,IF('Data Entry'!F15="Not Possible","",2)))</f>
        <v>2</v>
      </c>
      <c r="G15" s="102">
        <f>IF('Data Entry'!G15="Yes",1,IF('Data Entry'!G15="No",0,IF('Data Entry'!G15="Not Possible","",2)))</f>
        <v>2</v>
      </c>
      <c r="H15" s="102">
        <f>IF('Data Entry'!H15="Yes",1,IF('Data Entry'!H15="No",0,IF('Data Entry'!H15="Not Possible","",2)))</f>
        <v>2</v>
      </c>
      <c r="I15" s="102">
        <f>IF('Data Entry'!I15="Yes",1,IF('Data Entry'!I15="No",0,IF('Data Entry'!I15="Not Possible","",2)))</f>
        <v>2</v>
      </c>
      <c r="J15" s="102">
        <f>IF('Data Entry'!J15="Yes",1,IF('Data Entry'!J15="No",0,IF('Data Entry'!J15="Not Possible","",2)))</f>
        <v>2</v>
      </c>
      <c r="K15" s="102">
        <f>IF('Data Entry'!K15="Yes",1,IF('Data Entry'!K15="No",0,IF('Data Entry'!K15="Not Possible","",2)))</f>
        <v>2</v>
      </c>
      <c r="L15" s="102">
        <f>IF('Data Entry'!L15="Yes",1,IF('Data Entry'!L15="No",0,IF('Data Entry'!L15="Not Possible","",2)))</f>
        <v>2</v>
      </c>
      <c r="M15" s="102">
        <f>IF('Data Entry'!M15="Yes",1,IF('Data Entry'!M15="No",0,IF('Data Entry'!M15="Not Possible","",2)))</f>
        <v>2</v>
      </c>
      <c r="N15" s="102">
        <f>IF('Data Entry'!N15="Yes",1,IF('Data Entry'!N15="No",0,IF('Data Entry'!N15="Not Possible","",2)))</f>
        <v>2</v>
      </c>
      <c r="O15" s="102">
        <f>IF('Data Entry'!O15="Yes",1,IF('Data Entry'!O15="No",0,IF('Data Entry'!O15="Not Possible","",2)))</f>
        <v>2</v>
      </c>
      <c r="P15" s="102">
        <f>IF('Data Entry'!P15="Yes",1,IF('Data Entry'!P15="No",0,IF('Data Entry'!P15="Not Possible","",2)))</f>
        <v>2</v>
      </c>
      <c r="Q15" s="102">
        <f>IF('Data Entry'!Q15="Yes",1,IF('Data Entry'!Q15="No",0,IF('Data Entry'!Q15="Not Possible","",2)))</f>
        <v>2</v>
      </c>
      <c r="R15" s="102">
        <f>IF('Data Entry'!R15="Yes",1,IF('Data Entry'!R15="No",0,IF('Data Entry'!R15="Not Possible","",2)))</f>
        <v>2</v>
      </c>
      <c r="S15" s="102">
        <f>IF('Data Entry'!S15="Yes",1,IF('Data Entry'!S15="No",0,IF('Data Entry'!S15="Not Possible","",2)))</f>
        <v>2</v>
      </c>
      <c r="T15" s="102">
        <f>IF('Data Entry'!T15="Yes",1,IF('Data Entry'!T15="No",0,IF('Data Entry'!T15="Not Possible","",2)))</f>
        <v>2</v>
      </c>
      <c r="U15" s="102">
        <f>IF('Data Entry'!U15="Yes",1,IF('Data Entry'!U15="No",0,IF('Data Entry'!U15="Not Possible","",2)))</f>
        <v>2</v>
      </c>
      <c r="V15" s="102">
        <f>IF('Data Entry'!V15="Yes",1,IF('Data Entry'!V15="No",0,IF('Data Entry'!V15="Not Possible","",2)))</f>
        <v>2</v>
      </c>
      <c r="W15" s="102">
        <f>IF('Data Entry'!W15="Yes",1,IF('Data Entry'!W15="No",0,IF('Data Entry'!W15="Not Possible","",2)))</f>
        <v>2</v>
      </c>
      <c r="X15" s="102">
        <f>IF('Data Entry'!X15="Yes",1,IF('Data Entry'!X15="No",0,IF('Data Entry'!X15="Not Possible","",2)))</f>
        <v>2</v>
      </c>
      <c r="Y15" s="102">
        <f>IF('Data Entry'!Y15="Yes",1,IF('Data Entry'!Y15="No",0,IF('Data Entry'!Y15="Not Possible","",2)))</f>
        <v>2</v>
      </c>
      <c r="Z15" s="102">
        <f>IF('Data Entry'!Z15="Yes",1,IF('Data Entry'!Z15="No",0,IF('Data Entry'!Z15="Not Possible","",2)))</f>
        <v>2</v>
      </c>
      <c r="AA15" s="102">
        <f>IF('Data Entry'!AA15="Yes",1,IF('Data Entry'!AA15="No",0,IF('Data Entry'!AA15="Not Possible","",2)))</f>
        <v>2</v>
      </c>
      <c r="AB15" s="102">
        <f>IF('Data Entry'!AB15="Yes",1,IF('Data Entry'!AB15="No",0,IF('Data Entry'!AB15="Not Possible","",2)))</f>
        <v>2</v>
      </c>
      <c r="AC15" s="102">
        <f>IF('Data Entry'!AC15="Yes",1,IF('Data Entry'!AC15="No",0,IF('Data Entry'!AC15="Not Possible","",2)))</f>
        <v>2</v>
      </c>
      <c r="AD15" s="102">
        <f>IF('Data Entry'!AD15="Yes",1,IF('Data Entry'!AD15="No",0,IF('Data Entry'!AD15="Not Possible","",2)))</f>
        <v>2</v>
      </c>
      <c r="AE15" s="102">
        <f>IF('Data Entry'!AE15="Yes",1,IF('Data Entry'!AE15="No",0,IF('Data Entry'!AE15="Not Possible","",2)))</f>
        <v>2</v>
      </c>
      <c r="AF15" s="102">
        <f>IF('Data Entry'!AF15="Yes",1,IF('Data Entry'!AF15="No",0,IF('Data Entry'!AF15="Not Possible","",2)))</f>
        <v>2</v>
      </c>
      <c r="AG15" s="102">
        <f>IF('Data Entry'!AG15="Yes",1,IF('Data Entry'!AG15="No",0,IF('Data Entry'!AG15="Not Possible","",2)))</f>
        <v>2</v>
      </c>
      <c r="AH15" s="102">
        <f>IF('Data Entry'!AH15="Yes",1,IF('Data Entry'!AH15="No",0,IF('Data Entry'!AH15="Not Possible","",2)))</f>
        <v>2</v>
      </c>
      <c r="AI15" s="102">
        <f>IF('Data Entry'!AI15="Yes",1,IF('Data Entry'!AI15="No",0,IF('Data Entry'!AI15="Not Possible","",2)))</f>
        <v>2</v>
      </c>
      <c r="AJ15" s="102">
        <f>IF('Data Entry'!AJ15="Yes",1,IF('Data Entry'!AJ15="No",0,IF('Data Entry'!AJ15="Not Possible","",2)))</f>
        <v>2</v>
      </c>
      <c r="AK15" s="102">
        <f>IF('Data Entry'!AK15="Yes",1,IF('Data Entry'!AK15="No",0,IF('Data Entry'!AK15="Not Possible","",2)))</f>
        <v>2</v>
      </c>
      <c r="AL15" s="102">
        <f>IF('Data Entry'!AL15="Yes",1,IF('Data Entry'!AL15="No",0,IF('Data Entry'!AL15="Not Possible","",2)))</f>
        <v>2</v>
      </c>
      <c r="AM15" s="102">
        <f>IF('Data Entry'!AM15="Yes",1,IF('Data Entry'!AM15="No",0,IF('Data Entry'!AM15="Not Possible","",2)))</f>
        <v>2</v>
      </c>
      <c r="AN15" s="102">
        <f>IF('Data Entry'!AN15="Yes",1,IF('Data Entry'!AN15="No",0,IF('Data Entry'!AN15="Not Possible","",2)))</f>
        <v>2</v>
      </c>
      <c r="AO15" s="102">
        <f>IF('Data Entry'!AO15="Yes",1,IF('Data Entry'!AO15="No",0,IF('Data Entry'!AO15="Not Possible","",2)))</f>
        <v>2</v>
      </c>
      <c r="AP15" s="102">
        <f>IF('Data Entry'!AP15="Yes",1,IF('Data Entry'!AP15="No",0,IF('Data Entry'!AP15="Not Possible","",2)))</f>
        <v>2</v>
      </c>
      <c r="AQ15" s="102">
        <f>IF('Data Entry'!AQ15="Yes",1,IF('Data Entry'!AQ15="No",0,IF('Data Entry'!AQ15="Not Possible","",2)))</f>
        <v>2</v>
      </c>
      <c r="AR15" s="102">
        <f>IF('Data Entry'!AR15="Yes",1,IF('Data Entry'!AR15="No",0,IF('Data Entry'!AR15="Not Possible","",2)))</f>
        <v>2</v>
      </c>
      <c r="AS15" s="102">
        <f>IF('Data Entry'!AS15="Yes",1,IF('Data Entry'!AS15="No",0,IF('Data Entry'!AS15="Not Possible","",2)))</f>
        <v>2</v>
      </c>
      <c r="AT15" s="102">
        <f>IF('Data Entry'!AT15="Yes",1,IF('Data Entry'!AT15="No",0,IF('Data Entry'!AT15="Not Possible","",2)))</f>
        <v>2</v>
      </c>
      <c r="AU15" s="102">
        <f>IF('Data Entry'!AU15="Yes",1,IF('Data Entry'!AU15="No",0,IF('Data Entry'!AU15="Not Possible","",2)))</f>
        <v>2</v>
      </c>
      <c r="AV15" s="102">
        <f>IF('Data Entry'!AV15="Yes",1,IF('Data Entry'!AV15="No",0,IF('Data Entry'!AV15="Not Possible","",2)))</f>
        <v>2</v>
      </c>
      <c r="AW15" s="102">
        <f>IF('Data Entry'!AW15="Yes",1,IF('Data Entry'!AW15="No",0,IF('Data Entry'!AW15="Not Possible","",2)))</f>
        <v>2</v>
      </c>
      <c r="AX15" s="102">
        <f>IF('Data Entry'!AX15="Yes",1,IF('Data Entry'!AX15="No",0,IF('Data Entry'!AX15="Not Possible","",2)))</f>
        <v>2</v>
      </c>
      <c r="AY15" s="102">
        <f>IF('Data Entry'!AY15="Yes",1,IF('Data Entry'!AY15="No",0,IF('Data Entry'!AY15="Not Possible","",2)))</f>
        <v>2</v>
      </c>
      <c r="AZ15" s="102">
        <f>IF('Data Entry'!AZ15="Yes",1,IF('Data Entry'!AZ15="No",0,IF('Data Entry'!AZ15="Not Possible","",2)))</f>
        <v>2</v>
      </c>
      <c r="BA15" s="102">
        <f>IF('Data Entry'!BA15="Yes",1,IF('Data Entry'!BA15="No",0,IF('Data Entry'!BA15="Not Possible","",2)))</f>
        <v>2</v>
      </c>
      <c r="BB15" s="102">
        <f>IF('Data Entry'!BB15="Yes",1,IF('Data Entry'!BB15="No",0,IF('Data Entry'!BB15="Not Possible","",2)))</f>
        <v>2</v>
      </c>
      <c r="BC15" s="102">
        <f>IF('Data Entry'!BC15="Yes",1,IF('Data Entry'!BC15="No",0,IF('Data Entry'!BC15="Not Possible","",2)))</f>
        <v>2</v>
      </c>
      <c r="BD15" s="102">
        <f>IF('Data Entry'!BD15="Yes",1,IF('Data Entry'!BD15="No",0,IF('Data Entry'!BD15="Not Possible","",2)))</f>
        <v>2</v>
      </c>
      <c r="BE15" s="102">
        <f>IF('Data Entry'!BE15="Yes",1,IF('Data Entry'!BE15="No",0,IF('Data Entry'!BE15="Not Possible","",2)))</f>
        <v>2</v>
      </c>
      <c r="BF15" s="102">
        <f>IF('Data Entry'!BF15="Yes",1,IF('Data Entry'!BF15="No",0,IF('Data Entry'!BF15="Not Possible","",2)))</f>
        <v>2</v>
      </c>
      <c r="BG15" s="102">
        <f>IF('Data Entry'!BG15="Yes",1,IF('Data Entry'!BG15="No",0,IF('Data Entry'!BG15="Not Possible","",2)))</f>
        <v>2</v>
      </c>
      <c r="BH15" s="102">
        <f>IF('Data Entry'!BH15="Yes",1,IF('Data Entry'!BH15="No",0,IF('Data Entry'!BH15="Not Possible","",2)))</f>
        <v>2</v>
      </c>
      <c r="BI15" s="102">
        <f>IF('Data Entry'!BI15="Yes",1,IF('Data Entry'!BI15="No",0,IF('Data Entry'!BI15="Not Possible","",2)))</f>
        <v>2</v>
      </c>
      <c r="BJ15" s="102">
        <f>IF('Data Entry'!BJ15="Yes",1,IF('Data Entry'!BJ15="No",0,IF('Data Entry'!BJ15="Not Possible","",2)))</f>
        <v>2</v>
      </c>
      <c r="BK15" s="102">
        <f>IF('Data Entry'!BK15="Yes",1,IF('Data Entry'!BK15="No",0,IF('Data Entry'!BK15="Not Possible","",2)))</f>
        <v>2</v>
      </c>
      <c r="BL15" s="102">
        <f>IF('Data Entry'!BL15="Yes",1,IF('Data Entry'!BL15="No",0,IF('Data Entry'!BL15="Not Possible","",2)))</f>
        <v>2</v>
      </c>
      <c r="BM15" s="102">
        <f>IF('Data Entry'!BM15="Yes",1,IF('Data Entry'!BM15="No",0,IF('Data Entry'!BM15="Not Possible","",2)))</f>
        <v>2</v>
      </c>
      <c r="BN15" s="102">
        <f>IF('Data Entry'!BN15="Yes",1,IF('Data Entry'!BN15="No",0,IF('Data Entry'!BN15="Not Possible","",2)))</f>
        <v>2</v>
      </c>
      <c r="BO15" s="102">
        <f>IF('Data Entry'!BO15="Yes",1,IF('Data Entry'!BO15="No",0,IF('Data Entry'!BO15="Not Possible","",2)))</f>
        <v>2</v>
      </c>
      <c r="BP15" s="102">
        <f>IF('Data Entry'!BP15="Yes",1,IF('Data Entry'!BP15="No",0,IF('Data Entry'!BP15="Not Possible","",2)))</f>
        <v>2</v>
      </c>
      <c r="BQ15" s="102">
        <f>IF('Data Entry'!BQ15="Yes",1,IF('Data Entry'!BQ15="No",0,IF('Data Entry'!BQ15="Not Possible","",2)))</f>
        <v>2</v>
      </c>
      <c r="BR15" s="102">
        <f>IF('Data Entry'!BR15="Yes",1,IF('Data Entry'!BR15="No",0,IF('Data Entry'!BR15="Not Possible","",2)))</f>
        <v>2</v>
      </c>
      <c r="BS15" s="102">
        <f>IF('Data Entry'!BS15="Yes",1,IF('Data Entry'!BS15="No",0,IF('Data Entry'!BS15="Not Possible","",2)))</f>
        <v>2</v>
      </c>
      <c r="BT15" s="102">
        <f>IF('Data Entry'!BT15="Yes",1,IF('Data Entry'!BT15="No",0,IF('Data Entry'!BT15="Not Possible","",2)))</f>
        <v>2</v>
      </c>
      <c r="BU15" s="102">
        <f>IF('Data Entry'!BU15="Yes",1,IF('Data Entry'!BU15="No",0,IF('Data Entry'!BU15="Not Possible","",2)))</f>
        <v>2</v>
      </c>
      <c r="BV15" s="102">
        <f>IF('Data Entry'!BV15="Yes",1,IF('Data Entry'!BV15="No",0,IF('Data Entry'!BV15="Not Possible","",2)))</f>
        <v>2</v>
      </c>
      <c r="BW15" s="102">
        <f>IF('Data Entry'!BW15="Yes",1,IF('Data Entry'!BW15="No",0,IF('Data Entry'!BW15="Not Possible","",2)))</f>
        <v>2</v>
      </c>
      <c r="BX15" s="102">
        <f>IF('Data Entry'!BX15="Yes",1,IF('Data Entry'!BX15="No",0,IF('Data Entry'!BX15="Not Possible","",2)))</f>
        <v>2</v>
      </c>
      <c r="BY15" s="102">
        <f>IF('Data Entry'!BY15="Yes",1,IF('Data Entry'!BY15="No",0,IF('Data Entry'!BY15="Not Possible","",2)))</f>
        <v>2</v>
      </c>
      <c r="BZ15" s="102">
        <f>IF('Data Entry'!BZ15="Yes",1,IF('Data Entry'!BZ15="No",0,IF('Data Entry'!BZ15="Not Possible","",2)))</f>
        <v>2</v>
      </c>
      <c r="CA15" s="102">
        <f>IF('Data Entry'!CA15="Yes",1,IF('Data Entry'!CA15="No",0,IF('Data Entry'!CA15="Not Possible","",2)))</f>
        <v>2</v>
      </c>
      <c r="CB15" s="102">
        <f>IF('Data Entry'!CB15="Yes",1,IF('Data Entry'!CB15="No",0,IF('Data Entry'!CB15="Not Possible","",2)))</f>
        <v>2</v>
      </c>
      <c r="CC15" s="102">
        <f>IF('Data Entry'!CC15="Yes",1,IF('Data Entry'!CC15="No",0,IF('Data Entry'!CC15="Not Possible","",2)))</f>
        <v>2</v>
      </c>
      <c r="CD15" s="102">
        <f>IF('Data Entry'!CD15="Yes",1,IF('Data Entry'!CD15="No",0,IF('Data Entry'!CD15="Not Possible","",2)))</f>
        <v>2</v>
      </c>
      <c r="CE15" s="102">
        <f>IF('Data Entry'!CE15="Yes",1,IF('Data Entry'!CE15="No",0,IF('Data Entry'!CE15="Not Possible","",2)))</f>
        <v>2</v>
      </c>
      <c r="CF15" s="102">
        <f>IF('Data Entry'!CF15="Yes",1,IF('Data Entry'!CF15="No",0,IF('Data Entry'!CF15="Not Possible","",2)))</f>
        <v>2</v>
      </c>
      <c r="CG15" s="102">
        <f>IF('Data Entry'!CG15="Yes",1,IF('Data Entry'!CG15="No",0,IF('Data Entry'!CG15="Not Possible","",2)))</f>
        <v>2</v>
      </c>
      <c r="CH15" s="102">
        <f>IF('Data Entry'!CH15="Yes",1,IF('Data Entry'!CH15="No",0,IF('Data Entry'!CH15="Not Possible","",2)))</f>
        <v>2</v>
      </c>
      <c r="CI15" s="102">
        <f>IF('Data Entry'!CI15="Yes",1,IF('Data Entry'!CI15="No",0,IF('Data Entry'!CI15="Not Possible","",2)))</f>
        <v>2</v>
      </c>
      <c r="CJ15" s="102">
        <f>IF('Data Entry'!CJ15="Yes",1,IF('Data Entry'!CJ15="No",0,IF('Data Entry'!CJ15="Not Possible","",2)))</f>
        <v>2</v>
      </c>
      <c r="CK15" s="102">
        <f>IF('Data Entry'!CK15="Yes",1,IF('Data Entry'!CK15="No",0,IF('Data Entry'!CK15="Not Possible","",2)))</f>
        <v>2</v>
      </c>
      <c r="CL15" s="102">
        <f>IF('Data Entry'!CL15="Yes",1,IF('Data Entry'!CL15="No",0,IF('Data Entry'!CL15="Not Possible","",2)))</f>
        <v>2</v>
      </c>
      <c r="CM15" s="102">
        <f>IF('Data Entry'!CM15="Yes",1,IF('Data Entry'!CM15="No",0,IF('Data Entry'!CM15="Not Possible","",2)))</f>
        <v>2</v>
      </c>
      <c r="CN15" s="102">
        <f>IF('Data Entry'!CN15="Yes",1,IF('Data Entry'!CN15="No",0,IF('Data Entry'!CN15="Not Possible","",2)))</f>
        <v>2</v>
      </c>
      <c r="CO15" s="102">
        <f>IF('Data Entry'!CO15="Yes",1,IF('Data Entry'!CO15="No",0,IF('Data Entry'!CO15="Not Possible","",2)))</f>
        <v>2</v>
      </c>
      <c r="CP15" s="102">
        <f>IF('Data Entry'!CP15="Yes",1,IF('Data Entry'!CP15="No",0,IF('Data Entry'!CP15="Not Possible","",2)))</f>
        <v>2</v>
      </c>
      <c r="CQ15" s="102">
        <f>IF('Data Entry'!CQ15="Yes",1,IF('Data Entry'!CQ15="No",0,IF('Data Entry'!CQ15="Not Possible","",2)))</f>
        <v>2</v>
      </c>
      <c r="CR15" s="102">
        <f>IF('Data Entry'!CR15="Yes",1,IF('Data Entry'!CR15="No",0,IF('Data Entry'!CR15="Not Possible","",2)))</f>
        <v>2</v>
      </c>
      <c r="CS15" s="102">
        <f>IF('Data Entry'!CS15="Yes",1,IF('Data Entry'!CS15="No",0,IF('Data Entry'!CS15="Not Possible","",2)))</f>
        <v>2</v>
      </c>
      <c r="CT15" s="102">
        <f>IF('Data Entry'!CT15="Yes",1,IF('Data Entry'!CT15="No",0,IF('Data Entry'!CT15="Not Possible","",2)))</f>
        <v>2</v>
      </c>
      <c r="CU15" s="102">
        <f>IF('Data Entry'!CU15="Yes",1,IF('Data Entry'!CU15="No",0,IF('Data Entry'!CU15="Not Possible","",2)))</f>
        <v>2</v>
      </c>
      <c r="CV15" s="102">
        <f>IF('Data Entry'!CV15="Yes",1,IF('Data Entry'!CV15="No",0,IF('Data Entry'!CV15="Not Possible","",2)))</f>
        <v>2</v>
      </c>
      <c r="CW15" s="102">
        <f>IF('Data Entry'!CW15="Yes",1,IF('Data Entry'!CW15="No",0,IF('Data Entry'!CW15="Not Possible","",2)))</f>
        <v>2</v>
      </c>
      <c r="CX15" s="102">
        <f>IF('Data Entry'!CX15="Yes",1,IF('Data Entry'!CX15="No",0,IF('Data Entry'!CX15="Not Possible","",2)))</f>
        <v>2</v>
      </c>
      <c r="CY15" s="102">
        <f>IF('Data Entry'!CY15="Yes",1,IF('Data Entry'!CY15="No",0,IF('Data Entry'!CY15="Not Possible","",2)))</f>
        <v>2</v>
      </c>
      <c r="CZ15" s="102">
        <f>IF('Data Entry'!CZ15="Yes",1,IF('Data Entry'!CZ15="No",0,IF('Data Entry'!CZ15="Not Possible","",2)))</f>
        <v>2</v>
      </c>
      <c r="DA15" s="102">
        <f>IF('Data Entry'!DA15="Yes",1,IF('Data Entry'!DA15="No",0,IF('Data Entry'!DA15="Not Possible","",2)))</f>
        <v>2</v>
      </c>
      <c r="DB15" s="102">
        <f>IF('Data Entry'!DB15="Yes",1,IF('Data Entry'!DB15="No",0,IF('Data Entry'!DB15="Not Possible","",2)))</f>
        <v>2</v>
      </c>
      <c r="DC15" s="102">
        <f>IF('Data Entry'!DC15="Yes",1,IF('Data Entry'!DC15="No",0,IF('Data Entry'!DC15="Not Possible","",2)))</f>
        <v>2</v>
      </c>
      <c r="DD15" s="102">
        <f>IF('Data Entry'!DD15="Yes",1,IF('Data Entry'!DD15="No",0,IF('Data Entry'!DD15="Not Possible","",2)))</f>
        <v>2</v>
      </c>
      <c r="DE15" s="102">
        <f>IF('Data Entry'!DE15="Yes",1,IF('Data Entry'!DE15="No",0,IF('Data Entry'!DE15="Not Possible","",2)))</f>
        <v>2</v>
      </c>
      <c r="DF15" s="102">
        <f>IF('Data Entry'!DF15="Yes",1,IF('Data Entry'!DF15="No",0,IF('Data Entry'!DF15="Not Possible","",2)))</f>
        <v>2</v>
      </c>
      <c r="DG15" s="102">
        <f>IF('Data Entry'!DG15="Yes",1,IF('Data Entry'!DG15="No",0,IF('Data Entry'!DG15="Not Possible","",2)))</f>
        <v>2</v>
      </c>
      <c r="DH15" s="102">
        <f>IF('Data Entry'!DH15="Yes",1,IF('Data Entry'!DH15="No",0,IF('Data Entry'!DH15="Not Possible","",2)))</f>
        <v>2</v>
      </c>
      <c r="DI15" s="102">
        <f>IF('Data Entry'!DI15="Yes",1,IF('Data Entry'!DI15="No",0,IF('Data Entry'!DI15="Not Possible","",2)))</f>
        <v>2</v>
      </c>
      <c r="DJ15" s="102">
        <f>IF('Data Entry'!DJ15="Yes",1,IF('Data Entry'!DJ15="No",0,IF('Data Entry'!DJ15="Not Possible","",2)))</f>
        <v>2</v>
      </c>
      <c r="DK15" s="102">
        <f>IF('Data Entry'!DK15="Yes",1,IF('Data Entry'!DK15="No",0,IF('Data Entry'!DK15="Not Possible","",2)))</f>
        <v>2</v>
      </c>
      <c r="DL15" s="102">
        <f>IF('Data Entry'!DL15="Yes",1,IF('Data Entry'!DL15="No",0,IF('Data Entry'!DL15="Not Possible","",2)))</f>
        <v>2</v>
      </c>
      <c r="DM15" s="102">
        <f>IF('Data Entry'!DM15="Yes",1,IF('Data Entry'!DM15="No",0,IF('Data Entry'!DM15="Not Possible","",2)))</f>
        <v>2</v>
      </c>
      <c r="DN15" s="102">
        <f>IF('Data Entry'!DN15="Yes",1,IF('Data Entry'!DN15="No",0,IF('Data Entry'!DN15="Not Possible","",2)))</f>
        <v>2</v>
      </c>
      <c r="DO15" s="102">
        <f>IF('Data Entry'!DO15="Yes",1,IF('Data Entry'!DO15="No",0,IF('Data Entry'!DO15="Not Possible","",2)))</f>
        <v>2</v>
      </c>
      <c r="DP15" s="102">
        <f>IF('Data Entry'!DP15="Yes",1,IF('Data Entry'!DP15="No",0,IF('Data Entry'!DP15="Not Possible","",2)))</f>
        <v>2</v>
      </c>
      <c r="DQ15" s="102">
        <f>IF('Data Entry'!DQ15="Yes",1,IF('Data Entry'!DQ15="No",0,IF('Data Entry'!DQ15="Not Possible","",2)))</f>
        <v>2</v>
      </c>
      <c r="DR15" s="102">
        <f>IF('Data Entry'!DR15="Yes",1,IF('Data Entry'!DR15="No",0,IF('Data Entry'!DR15="Not Possible","",2)))</f>
        <v>2</v>
      </c>
      <c r="DS15" s="102">
        <f>IF('Data Entry'!DS15="Yes",1,IF('Data Entry'!DS15="No",0,IF('Data Entry'!DS15="Not Possible","",2)))</f>
        <v>2</v>
      </c>
      <c r="DT15" s="102">
        <f>IF('Data Entry'!DT15="Yes",1,IF('Data Entry'!DT15="No",0,IF('Data Entry'!DT15="Not Possible","",2)))</f>
        <v>2</v>
      </c>
    </row>
    <row r="16" spans="1:124">
      <c r="A16" s="164" t="s">
        <v>13</v>
      </c>
      <c r="B16" s="164"/>
      <c r="C16" s="164"/>
      <c r="D16" s="164"/>
      <c r="E16" s="164"/>
      <c r="F16" s="164"/>
      <c r="G16" s="164"/>
      <c r="H16" s="164"/>
      <c r="I16" s="164"/>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c r="AN16" s="164"/>
      <c r="AO16" s="66"/>
      <c r="AP16" s="66"/>
      <c r="AQ16" s="66"/>
      <c r="AR16" s="66"/>
      <c r="AS16" s="66"/>
      <c r="AT16" s="66"/>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c r="BY16" s="66"/>
      <c r="BZ16" s="66"/>
      <c r="CA16" s="66"/>
      <c r="CB16" s="66"/>
      <c r="CC16" s="66"/>
      <c r="CD16" s="66"/>
      <c r="CE16" s="66"/>
      <c r="CF16" s="66"/>
      <c r="CG16" s="66"/>
      <c r="CH16" s="66"/>
      <c r="CI16" s="66"/>
      <c r="CJ16" s="66"/>
      <c r="CK16" s="66"/>
      <c r="CL16" s="66"/>
      <c r="CM16" s="66"/>
      <c r="CN16" s="66"/>
      <c r="CO16" s="66"/>
      <c r="CP16" s="66"/>
      <c r="CQ16" s="66"/>
      <c r="CR16" s="66"/>
      <c r="CS16" s="66"/>
      <c r="CT16" s="66"/>
      <c r="CU16" s="66"/>
      <c r="CV16" s="66"/>
      <c r="CW16" s="66"/>
      <c r="CX16" s="66"/>
      <c r="CY16" s="66"/>
      <c r="CZ16" s="66"/>
      <c r="DA16" s="66"/>
      <c r="DB16" s="66"/>
      <c r="DC16" s="66"/>
      <c r="DD16" s="66"/>
      <c r="DE16" s="66"/>
      <c r="DF16" s="66"/>
      <c r="DG16" s="66"/>
      <c r="DH16" s="66"/>
      <c r="DI16" s="66"/>
      <c r="DJ16" s="66"/>
      <c r="DK16" s="66"/>
      <c r="DL16" s="66"/>
      <c r="DM16" s="66"/>
      <c r="DN16" s="66"/>
      <c r="DO16" s="66"/>
      <c r="DP16" s="66"/>
      <c r="DQ16" s="66"/>
      <c r="DR16" s="66"/>
      <c r="DS16" s="66"/>
      <c r="DT16" s="66"/>
    </row>
    <row r="17" spans="1:124" s="74" customFormat="1">
      <c r="A17" s="165" t="s">
        <v>21</v>
      </c>
      <c r="B17" s="165"/>
      <c r="C17" s="165"/>
      <c r="D17" s="165"/>
      <c r="E17" s="102">
        <f>IF('Data Entry'!E17="Yes, Both Conditions",1,IF('Data Entry'!E17="No",0,IF('Data Entry'!E17="Yes, Intervention Only",0,2)))</f>
        <v>2</v>
      </c>
      <c r="F17" s="102">
        <f>IF('Data Entry'!F17="Yes, Both Conditions",1,IF('Data Entry'!F17="No",0,IF('Data Entry'!F17="Yes, Intervention Only",0,2)))</f>
        <v>2</v>
      </c>
      <c r="G17" s="102">
        <f>IF('Data Entry'!G17="Yes, Both Conditions",1,IF('Data Entry'!G17="No",0,IF('Data Entry'!G17="Yes, Intervention Only",0,2)))</f>
        <v>2</v>
      </c>
      <c r="H17" s="102">
        <f>IF('Data Entry'!H17="Yes, Both Conditions",1,IF('Data Entry'!H17="No",0,IF('Data Entry'!H17="Yes, Intervention Only",0,2)))</f>
        <v>2</v>
      </c>
      <c r="I17" s="102">
        <f>IF('Data Entry'!I17="Yes, Both Conditions",1,IF('Data Entry'!I17="No",0,IF('Data Entry'!I17="Yes, Intervention Only",0,2)))</f>
        <v>2</v>
      </c>
      <c r="J17" s="102">
        <f>IF('Data Entry'!J17="Yes, Both Conditions",1,IF('Data Entry'!J17="No",0,IF('Data Entry'!J17="Yes, Intervention Only",0,2)))</f>
        <v>2</v>
      </c>
      <c r="K17" s="102">
        <f>IF('Data Entry'!K17="Yes, Both Conditions",1,IF('Data Entry'!K17="No",0,IF('Data Entry'!K17="Yes, Intervention Only",0,2)))</f>
        <v>2</v>
      </c>
      <c r="L17" s="102">
        <f>IF('Data Entry'!L17="Yes, Both Conditions",1,IF('Data Entry'!L17="No",0,IF('Data Entry'!L17="Yes, Intervention Only",0,2)))</f>
        <v>2</v>
      </c>
      <c r="M17" s="102">
        <f>IF('Data Entry'!M17="Yes, Both Conditions",1,IF('Data Entry'!M17="No",0,IF('Data Entry'!M17="Yes, Intervention Only",0,2)))</f>
        <v>2</v>
      </c>
      <c r="N17" s="102">
        <f>IF('Data Entry'!N17="Yes, Both Conditions",1,IF('Data Entry'!N17="No",0,IF('Data Entry'!N17="Yes, Intervention Only",0,2)))</f>
        <v>2</v>
      </c>
      <c r="O17" s="102">
        <f>IF('Data Entry'!O17="Yes, Both Conditions",1,IF('Data Entry'!O17="No",0,IF('Data Entry'!O17="Yes, Intervention Only",0,2)))</f>
        <v>2</v>
      </c>
      <c r="P17" s="102">
        <f>IF('Data Entry'!P17="Yes, Both Conditions",1,IF('Data Entry'!P17="No",0,IF('Data Entry'!P17="Yes, Intervention Only",0,2)))</f>
        <v>2</v>
      </c>
      <c r="Q17" s="102">
        <f>IF('Data Entry'!Q17="Yes, Both Conditions",1,IF('Data Entry'!Q17="No",0,IF('Data Entry'!Q17="Yes, Intervention Only",0,2)))</f>
        <v>2</v>
      </c>
      <c r="R17" s="102">
        <f>IF('Data Entry'!R17="Yes, Both Conditions",1,IF('Data Entry'!R17="No",0,IF('Data Entry'!R17="Yes, Intervention Only",0,2)))</f>
        <v>2</v>
      </c>
      <c r="S17" s="102">
        <f>IF('Data Entry'!S17="Yes, Both Conditions",1,IF('Data Entry'!S17="No",0,IF('Data Entry'!S17="Yes, Intervention Only",0,2)))</f>
        <v>2</v>
      </c>
      <c r="T17" s="102">
        <f>IF('Data Entry'!T17="Yes, Both Conditions",1,IF('Data Entry'!T17="No",0,IF('Data Entry'!T17="Yes, Intervention Only",0,2)))</f>
        <v>2</v>
      </c>
      <c r="U17" s="102">
        <f>IF('Data Entry'!U17="Yes, Both Conditions",1,IF('Data Entry'!U17="No",0,IF('Data Entry'!U17="Yes, Intervention Only",0,2)))</f>
        <v>2</v>
      </c>
      <c r="V17" s="102">
        <f>IF('Data Entry'!V17="Yes, Both Conditions",1,IF('Data Entry'!V17="No",0,IF('Data Entry'!V17="Yes, Intervention Only",0,2)))</f>
        <v>2</v>
      </c>
      <c r="W17" s="102">
        <f>IF('Data Entry'!W17="Yes, Both Conditions",1,IF('Data Entry'!W17="No",0,IF('Data Entry'!W17="Yes, Intervention Only",0,2)))</f>
        <v>2</v>
      </c>
      <c r="X17" s="102">
        <f>IF('Data Entry'!X17="Yes, Both Conditions",1,IF('Data Entry'!X17="No",0,IF('Data Entry'!X17="Yes, Intervention Only",0,2)))</f>
        <v>2</v>
      </c>
      <c r="Y17" s="102">
        <f>IF('Data Entry'!Y17="Yes, Both Conditions",1,IF('Data Entry'!Y17="No",0,IF('Data Entry'!Y17="Yes, Intervention Only",0,2)))</f>
        <v>2</v>
      </c>
      <c r="Z17" s="102">
        <f>IF('Data Entry'!Z17="Yes, Both Conditions",1,IF('Data Entry'!Z17="No",0,IF('Data Entry'!Z17="Yes, Intervention Only",0,2)))</f>
        <v>2</v>
      </c>
      <c r="AA17" s="102">
        <f>IF('Data Entry'!AA17="Yes, Both Conditions",1,IF('Data Entry'!AA17="No",0,IF('Data Entry'!AA17="Yes, Intervention Only",0,2)))</f>
        <v>2</v>
      </c>
      <c r="AB17" s="102">
        <f>IF('Data Entry'!AB17="Yes, Both Conditions",1,IF('Data Entry'!AB17="No",0,IF('Data Entry'!AB17="Yes, Intervention Only",0,2)))</f>
        <v>2</v>
      </c>
      <c r="AC17" s="102">
        <f>IF('Data Entry'!AC17="Yes, Both Conditions",1,IF('Data Entry'!AC17="No",0,IF('Data Entry'!AC17="Yes, Intervention Only",0,2)))</f>
        <v>2</v>
      </c>
      <c r="AD17" s="102">
        <f>IF('Data Entry'!AD17="Yes, Both Conditions",1,IF('Data Entry'!AD17="No",0,IF('Data Entry'!AD17="Yes, Intervention Only",0,2)))</f>
        <v>2</v>
      </c>
      <c r="AE17" s="102">
        <f>IF('Data Entry'!AE17="Yes, Both Conditions",1,IF('Data Entry'!AE17="No",0,IF('Data Entry'!AE17="Yes, Intervention Only",0,2)))</f>
        <v>2</v>
      </c>
      <c r="AF17" s="102">
        <f>IF('Data Entry'!AF17="Yes, Both Conditions",1,IF('Data Entry'!AF17="No",0,IF('Data Entry'!AF17="Yes, Intervention Only",0,2)))</f>
        <v>2</v>
      </c>
      <c r="AG17" s="102">
        <f>IF('Data Entry'!AG17="Yes, Both Conditions",1,IF('Data Entry'!AG17="No",0,IF('Data Entry'!AG17="Yes, Intervention Only",0,2)))</f>
        <v>2</v>
      </c>
      <c r="AH17" s="102">
        <f>IF('Data Entry'!AH17="Yes, Both Conditions",1,IF('Data Entry'!AH17="No",0,IF('Data Entry'!AH17="Yes, Intervention Only",0,2)))</f>
        <v>2</v>
      </c>
      <c r="AI17" s="102">
        <f>IF('Data Entry'!AI17="Yes, Both Conditions",1,IF('Data Entry'!AI17="No",0,IF('Data Entry'!AI17="Yes, Intervention Only",0,2)))</f>
        <v>2</v>
      </c>
      <c r="AJ17" s="102">
        <f>IF('Data Entry'!AJ17="Yes, Both Conditions",1,IF('Data Entry'!AJ17="No",0,IF('Data Entry'!AJ17="Yes, Intervention Only",0,2)))</f>
        <v>2</v>
      </c>
      <c r="AK17" s="102">
        <f>IF('Data Entry'!AK17="Yes, Both Conditions",1,IF('Data Entry'!AK17="No",0,IF('Data Entry'!AK17="Yes, Intervention Only",0,2)))</f>
        <v>2</v>
      </c>
      <c r="AL17" s="102">
        <f>IF('Data Entry'!AL17="Yes, Both Conditions",1,IF('Data Entry'!AL17="No",0,IF('Data Entry'!AL17="Yes, Intervention Only",0,2)))</f>
        <v>2</v>
      </c>
      <c r="AM17" s="102">
        <f>IF('Data Entry'!AM17="Yes, Both Conditions",1,IF('Data Entry'!AM17="No",0,IF('Data Entry'!AM17="Yes, Intervention Only",0,2)))</f>
        <v>2</v>
      </c>
      <c r="AN17" s="102">
        <f>IF('Data Entry'!AN17="Yes, Both Conditions",1,IF('Data Entry'!AN17="No",0,IF('Data Entry'!AN17="Yes, Intervention Only",0,2)))</f>
        <v>2</v>
      </c>
      <c r="AO17" s="102">
        <f>IF('Data Entry'!AO17="Yes, Both Conditions",1,IF('Data Entry'!AO17="No",0,IF('Data Entry'!AO17="Yes, Intervention Only",0,2)))</f>
        <v>2</v>
      </c>
      <c r="AP17" s="102">
        <f>IF('Data Entry'!AP17="Yes, Both Conditions",1,IF('Data Entry'!AP17="No",0,IF('Data Entry'!AP17="Yes, Intervention Only",0,2)))</f>
        <v>2</v>
      </c>
      <c r="AQ17" s="102">
        <f>IF('Data Entry'!AQ17="Yes, Both Conditions",1,IF('Data Entry'!AQ17="No",0,IF('Data Entry'!AQ17="Yes, Intervention Only",0,2)))</f>
        <v>2</v>
      </c>
      <c r="AR17" s="102">
        <f>IF('Data Entry'!AR17="Yes, Both Conditions",1,IF('Data Entry'!AR17="No",0,IF('Data Entry'!AR17="Yes, Intervention Only",0,2)))</f>
        <v>2</v>
      </c>
      <c r="AS17" s="102">
        <f>IF('Data Entry'!AS17="Yes, Both Conditions",1,IF('Data Entry'!AS17="No",0,IF('Data Entry'!AS17="Yes, Intervention Only",0,2)))</f>
        <v>2</v>
      </c>
      <c r="AT17" s="102">
        <f>IF('Data Entry'!AT17="Yes, Both Conditions",1,IF('Data Entry'!AT17="No",0,IF('Data Entry'!AT17="Yes, Intervention Only",0,2)))</f>
        <v>2</v>
      </c>
      <c r="AU17" s="102">
        <f>IF('Data Entry'!AU17="Yes, Both Conditions",1,IF('Data Entry'!AU17="No",0,IF('Data Entry'!AU17="Yes, Intervention Only",0,2)))</f>
        <v>2</v>
      </c>
      <c r="AV17" s="102">
        <f>IF('Data Entry'!AV17="Yes, Both Conditions",1,IF('Data Entry'!AV17="No",0,IF('Data Entry'!AV17="Yes, Intervention Only",0,2)))</f>
        <v>2</v>
      </c>
      <c r="AW17" s="102">
        <f>IF('Data Entry'!AW17="Yes, Both Conditions",1,IF('Data Entry'!AW17="No",0,IF('Data Entry'!AW17="Yes, Intervention Only",0,2)))</f>
        <v>2</v>
      </c>
      <c r="AX17" s="102">
        <f>IF('Data Entry'!AX17="Yes, Both Conditions",1,IF('Data Entry'!AX17="No",0,IF('Data Entry'!AX17="Yes, Intervention Only",0,2)))</f>
        <v>2</v>
      </c>
      <c r="AY17" s="102">
        <f>IF('Data Entry'!AY17="Yes, Both Conditions",1,IF('Data Entry'!AY17="No",0,IF('Data Entry'!AY17="Yes, Intervention Only",0,2)))</f>
        <v>2</v>
      </c>
      <c r="AZ17" s="102">
        <f>IF('Data Entry'!AZ17="Yes, Both Conditions",1,IF('Data Entry'!AZ17="No",0,IF('Data Entry'!AZ17="Yes, Intervention Only",0,2)))</f>
        <v>2</v>
      </c>
      <c r="BA17" s="102">
        <f>IF('Data Entry'!BA17="Yes, Both Conditions",1,IF('Data Entry'!BA17="No",0,IF('Data Entry'!BA17="Yes, Intervention Only",0,2)))</f>
        <v>2</v>
      </c>
      <c r="BB17" s="102">
        <f>IF('Data Entry'!BB17="Yes, Both Conditions",1,IF('Data Entry'!BB17="No",0,IF('Data Entry'!BB17="Yes, Intervention Only",0,2)))</f>
        <v>2</v>
      </c>
      <c r="BC17" s="102">
        <f>IF('Data Entry'!BC17="Yes, Both Conditions",1,IF('Data Entry'!BC17="No",0,IF('Data Entry'!BC17="Yes, Intervention Only",0,2)))</f>
        <v>2</v>
      </c>
      <c r="BD17" s="102">
        <f>IF('Data Entry'!BD17="Yes, Both Conditions",1,IF('Data Entry'!BD17="No",0,IF('Data Entry'!BD17="Yes, Intervention Only",0,2)))</f>
        <v>2</v>
      </c>
      <c r="BE17" s="102">
        <f>IF('Data Entry'!BE17="Yes, Both Conditions",1,IF('Data Entry'!BE17="No",0,IF('Data Entry'!BE17="Yes, Intervention Only",0,2)))</f>
        <v>2</v>
      </c>
      <c r="BF17" s="102">
        <f>IF('Data Entry'!BF17="Yes, Both Conditions",1,IF('Data Entry'!BF17="No",0,IF('Data Entry'!BF17="Yes, Intervention Only",0,2)))</f>
        <v>2</v>
      </c>
      <c r="BG17" s="102">
        <f>IF('Data Entry'!BG17="Yes, Both Conditions",1,IF('Data Entry'!BG17="No",0,IF('Data Entry'!BG17="Yes, Intervention Only",0,2)))</f>
        <v>2</v>
      </c>
      <c r="BH17" s="102">
        <f>IF('Data Entry'!BH17="Yes, Both Conditions",1,IF('Data Entry'!BH17="No",0,IF('Data Entry'!BH17="Yes, Intervention Only",0,2)))</f>
        <v>2</v>
      </c>
      <c r="BI17" s="102">
        <f>IF('Data Entry'!BI17="Yes, Both Conditions",1,IF('Data Entry'!BI17="No",0,IF('Data Entry'!BI17="Yes, Intervention Only",0,2)))</f>
        <v>2</v>
      </c>
      <c r="BJ17" s="102">
        <f>IF('Data Entry'!BJ17="Yes, Both Conditions",1,IF('Data Entry'!BJ17="No",0,IF('Data Entry'!BJ17="Yes, Intervention Only",0,2)))</f>
        <v>2</v>
      </c>
      <c r="BK17" s="102">
        <f>IF('Data Entry'!BK17="Yes, Both Conditions",1,IF('Data Entry'!BK17="No",0,IF('Data Entry'!BK17="Yes, Intervention Only",0,2)))</f>
        <v>2</v>
      </c>
      <c r="BL17" s="102">
        <f>IF('Data Entry'!BL17="Yes, Both Conditions",1,IF('Data Entry'!BL17="No",0,IF('Data Entry'!BL17="Yes, Intervention Only",0,2)))</f>
        <v>2</v>
      </c>
      <c r="BM17" s="102">
        <f>IF('Data Entry'!BM17="Yes, Both Conditions",1,IF('Data Entry'!BM17="No",0,IF('Data Entry'!BM17="Yes, Intervention Only",0,2)))</f>
        <v>2</v>
      </c>
      <c r="BN17" s="102">
        <f>IF('Data Entry'!BN17="Yes, Both Conditions",1,IF('Data Entry'!BN17="No",0,IF('Data Entry'!BN17="Yes, Intervention Only",0,2)))</f>
        <v>2</v>
      </c>
      <c r="BO17" s="102">
        <f>IF('Data Entry'!BO17="Yes, Both Conditions",1,IF('Data Entry'!BO17="No",0,IF('Data Entry'!BO17="Yes, Intervention Only",0,2)))</f>
        <v>2</v>
      </c>
      <c r="BP17" s="102">
        <f>IF('Data Entry'!BP17="Yes, Both Conditions",1,IF('Data Entry'!BP17="No",0,IF('Data Entry'!BP17="Yes, Intervention Only",0,2)))</f>
        <v>2</v>
      </c>
      <c r="BQ17" s="102">
        <f>IF('Data Entry'!BQ17="Yes, Both Conditions",1,IF('Data Entry'!BQ17="No",0,IF('Data Entry'!BQ17="Yes, Intervention Only",0,2)))</f>
        <v>2</v>
      </c>
      <c r="BR17" s="102">
        <f>IF('Data Entry'!BR17="Yes, Both Conditions",1,IF('Data Entry'!BR17="No",0,IF('Data Entry'!BR17="Yes, Intervention Only",0,2)))</f>
        <v>2</v>
      </c>
      <c r="BS17" s="102">
        <f>IF('Data Entry'!BS17="Yes, Both Conditions",1,IF('Data Entry'!BS17="No",0,IF('Data Entry'!BS17="Yes, Intervention Only",0,2)))</f>
        <v>2</v>
      </c>
      <c r="BT17" s="102">
        <f>IF('Data Entry'!BT17="Yes, Both Conditions",1,IF('Data Entry'!BT17="No",0,IF('Data Entry'!BT17="Yes, Intervention Only",0,2)))</f>
        <v>2</v>
      </c>
      <c r="BU17" s="102">
        <f>IF('Data Entry'!BU17="Yes, Both Conditions",1,IF('Data Entry'!BU17="No",0,IF('Data Entry'!BU17="Yes, Intervention Only",0,2)))</f>
        <v>2</v>
      </c>
      <c r="BV17" s="102">
        <f>IF('Data Entry'!BV17="Yes, Both Conditions",1,IF('Data Entry'!BV17="No",0,IF('Data Entry'!BV17="Yes, Intervention Only",0,2)))</f>
        <v>2</v>
      </c>
      <c r="BW17" s="102">
        <f>IF('Data Entry'!BW17="Yes, Both Conditions",1,IF('Data Entry'!BW17="No",0,IF('Data Entry'!BW17="Yes, Intervention Only",0,2)))</f>
        <v>2</v>
      </c>
      <c r="BX17" s="102">
        <f>IF('Data Entry'!BX17="Yes, Both Conditions",1,IF('Data Entry'!BX17="No",0,IF('Data Entry'!BX17="Yes, Intervention Only",0,2)))</f>
        <v>2</v>
      </c>
      <c r="BY17" s="102">
        <f>IF('Data Entry'!BY17="Yes, Both Conditions",1,IF('Data Entry'!BY17="No",0,IF('Data Entry'!BY17="Yes, Intervention Only",0,2)))</f>
        <v>2</v>
      </c>
      <c r="BZ17" s="102">
        <f>IF('Data Entry'!BZ17="Yes, Both Conditions",1,IF('Data Entry'!BZ17="No",0,IF('Data Entry'!BZ17="Yes, Intervention Only",0,2)))</f>
        <v>2</v>
      </c>
      <c r="CA17" s="102">
        <f>IF('Data Entry'!CA17="Yes, Both Conditions",1,IF('Data Entry'!CA17="No",0,IF('Data Entry'!CA17="Yes, Intervention Only",0,2)))</f>
        <v>2</v>
      </c>
      <c r="CB17" s="102">
        <f>IF('Data Entry'!CB17="Yes, Both Conditions",1,IF('Data Entry'!CB17="No",0,IF('Data Entry'!CB17="Yes, Intervention Only",0,2)))</f>
        <v>2</v>
      </c>
      <c r="CC17" s="102">
        <f>IF('Data Entry'!CC17="Yes, Both Conditions",1,IF('Data Entry'!CC17="No",0,IF('Data Entry'!CC17="Yes, Intervention Only",0,2)))</f>
        <v>2</v>
      </c>
      <c r="CD17" s="102">
        <f>IF('Data Entry'!CD17="Yes, Both Conditions",1,IF('Data Entry'!CD17="No",0,IF('Data Entry'!CD17="Yes, Intervention Only",0,2)))</f>
        <v>2</v>
      </c>
      <c r="CE17" s="102">
        <f>IF('Data Entry'!CE17="Yes, Both Conditions",1,IF('Data Entry'!CE17="No",0,IF('Data Entry'!CE17="Yes, Intervention Only",0,2)))</f>
        <v>2</v>
      </c>
      <c r="CF17" s="102">
        <f>IF('Data Entry'!CF17="Yes, Both Conditions",1,IF('Data Entry'!CF17="No",0,IF('Data Entry'!CF17="Yes, Intervention Only",0,2)))</f>
        <v>2</v>
      </c>
      <c r="CG17" s="102">
        <f>IF('Data Entry'!CG17="Yes, Both Conditions",1,IF('Data Entry'!CG17="No",0,IF('Data Entry'!CG17="Yes, Intervention Only",0,2)))</f>
        <v>2</v>
      </c>
      <c r="CH17" s="102">
        <f>IF('Data Entry'!CH17="Yes, Both Conditions",1,IF('Data Entry'!CH17="No",0,IF('Data Entry'!CH17="Yes, Intervention Only",0,2)))</f>
        <v>2</v>
      </c>
      <c r="CI17" s="102">
        <f>IF('Data Entry'!CI17="Yes, Both Conditions",1,IF('Data Entry'!CI17="No",0,IF('Data Entry'!CI17="Yes, Intervention Only",0,2)))</f>
        <v>2</v>
      </c>
      <c r="CJ17" s="102">
        <f>IF('Data Entry'!CJ17="Yes, Both Conditions",1,IF('Data Entry'!CJ17="No",0,IF('Data Entry'!CJ17="Yes, Intervention Only",0,2)))</f>
        <v>2</v>
      </c>
      <c r="CK17" s="102">
        <f>IF('Data Entry'!CK17="Yes, Both Conditions",1,IF('Data Entry'!CK17="No",0,IF('Data Entry'!CK17="Yes, Intervention Only",0,2)))</f>
        <v>2</v>
      </c>
      <c r="CL17" s="102">
        <f>IF('Data Entry'!CL17="Yes, Both Conditions",1,IF('Data Entry'!CL17="No",0,IF('Data Entry'!CL17="Yes, Intervention Only",0,2)))</f>
        <v>2</v>
      </c>
      <c r="CM17" s="102">
        <f>IF('Data Entry'!CM17="Yes, Both Conditions",1,IF('Data Entry'!CM17="No",0,IF('Data Entry'!CM17="Yes, Intervention Only",0,2)))</f>
        <v>2</v>
      </c>
      <c r="CN17" s="102">
        <f>IF('Data Entry'!CN17="Yes, Both Conditions",1,IF('Data Entry'!CN17="No",0,IF('Data Entry'!CN17="Yes, Intervention Only",0,2)))</f>
        <v>2</v>
      </c>
      <c r="CO17" s="102">
        <f>IF('Data Entry'!CO17="Yes, Both Conditions",1,IF('Data Entry'!CO17="No",0,IF('Data Entry'!CO17="Yes, Intervention Only",0,2)))</f>
        <v>2</v>
      </c>
      <c r="CP17" s="102">
        <f>IF('Data Entry'!CP17="Yes, Both Conditions",1,IF('Data Entry'!CP17="No",0,IF('Data Entry'!CP17="Yes, Intervention Only",0,2)))</f>
        <v>2</v>
      </c>
      <c r="CQ17" s="102">
        <f>IF('Data Entry'!CQ17="Yes, Both Conditions",1,IF('Data Entry'!CQ17="No",0,IF('Data Entry'!CQ17="Yes, Intervention Only",0,2)))</f>
        <v>2</v>
      </c>
      <c r="CR17" s="102">
        <f>IF('Data Entry'!CR17="Yes, Both Conditions",1,IF('Data Entry'!CR17="No",0,IF('Data Entry'!CR17="Yes, Intervention Only",0,2)))</f>
        <v>2</v>
      </c>
      <c r="CS17" s="102">
        <f>IF('Data Entry'!CS17="Yes, Both Conditions",1,IF('Data Entry'!CS17="No",0,IF('Data Entry'!CS17="Yes, Intervention Only",0,2)))</f>
        <v>2</v>
      </c>
      <c r="CT17" s="102">
        <f>IF('Data Entry'!CT17="Yes, Both Conditions",1,IF('Data Entry'!CT17="No",0,IF('Data Entry'!CT17="Yes, Intervention Only",0,2)))</f>
        <v>2</v>
      </c>
      <c r="CU17" s="102">
        <f>IF('Data Entry'!CU17="Yes, Both Conditions",1,IF('Data Entry'!CU17="No",0,IF('Data Entry'!CU17="Yes, Intervention Only",0,2)))</f>
        <v>2</v>
      </c>
      <c r="CV17" s="102">
        <f>IF('Data Entry'!CV17="Yes, Both Conditions",1,IF('Data Entry'!CV17="No",0,IF('Data Entry'!CV17="Yes, Intervention Only",0,2)))</f>
        <v>2</v>
      </c>
      <c r="CW17" s="102">
        <f>IF('Data Entry'!CW17="Yes, Both Conditions",1,IF('Data Entry'!CW17="No",0,IF('Data Entry'!CW17="Yes, Intervention Only",0,2)))</f>
        <v>2</v>
      </c>
      <c r="CX17" s="102">
        <f>IF('Data Entry'!CX17="Yes, Both Conditions",1,IF('Data Entry'!CX17="No",0,IF('Data Entry'!CX17="Yes, Intervention Only",0,2)))</f>
        <v>2</v>
      </c>
      <c r="CY17" s="102">
        <f>IF('Data Entry'!CY17="Yes, Both Conditions",1,IF('Data Entry'!CY17="No",0,IF('Data Entry'!CY17="Yes, Intervention Only",0,2)))</f>
        <v>2</v>
      </c>
      <c r="CZ17" s="102">
        <f>IF('Data Entry'!CZ17="Yes, Both Conditions",1,IF('Data Entry'!CZ17="No",0,IF('Data Entry'!CZ17="Yes, Intervention Only",0,2)))</f>
        <v>2</v>
      </c>
      <c r="DA17" s="102">
        <f>IF('Data Entry'!DA17="Yes, Both Conditions",1,IF('Data Entry'!DA17="No",0,IF('Data Entry'!DA17="Yes, Intervention Only",0,2)))</f>
        <v>2</v>
      </c>
      <c r="DB17" s="102">
        <f>IF('Data Entry'!DB17="Yes, Both Conditions",1,IF('Data Entry'!DB17="No",0,IF('Data Entry'!DB17="Yes, Intervention Only",0,2)))</f>
        <v>2</v>
      </c>
      <c r="DC17" s="102">
        <f>IF('Data Entry'!DC17="Yes, Both Conditions",1,IF('Data Entry'!DC17="No",0,IF('Data Entry'!DC17="Yes, Intervention Only",0,2)))</f>
        <v>2</v>
      </c>
      <c r="DD17" s="102">
        <f>IF('Data Entry'!DD17="Yes, Both Conditions",1,IF('Data Entry'!DD17="No",0,IF('Data Entry'!DD17="Yes, Intervention Only",0,2)))</f>
        <v>2</v>
      </c>
      <c r="DE17" s="102">
        <f>IF('Data Entry'!DE17="Yes, Both Conditions",1,IF('Data Entry'!DE17="No",0,IF('Data Entry'!DE17="Yes, Intervention Only",0,2)))</f>
        <v>2</v>
      </c>
      <c r="DF17" s="102">
        <f>IF('Data Entry'!DF17="Yes, Both Conditions",1,IF('Data Entry'!DF17="No",0,IF('Data Entry'!DF17="Yes, Intervention Only",0,2)))</f>
        <v>2</v>
      </c>
      <c r="DG17" s="102">
        <f>IF('Data Entry'!DG17="Yes, Both Conditions",1,IF('Data Entry'!DG17="No",0,IF('Data Entry'!DG17="Yes, Intervention Only",0,2)))</f>
        <v>2</v>
      </c>
      <c r="DH17" s="102">
        <f>IF('Data Entry'!DH17="Yes, Both Conditions",1,IF('Data Entry'!DH17="No",0,IF('Data Entry'!DH17="Yes, Intervention Only",0,2)))</f>
        <v>2</v>
      </c>
      <c r="DI17" s="102">
        <f>IF('Data Entry'!DI17="Yes, Both Conditions",1,IF('Data Entry'!DI17="No",0,IF('Data Entry'!DI17="Yes, Intervention Only",0,2)))</f>
        <v>2</v>
      </c>
      <c r="DJ17" s="102">
        <f>IF('Data Entry'!DJ17="Yes, Both Conditions",1,IF('Data Entry'!DJ17="No",0,IF('Data Entry'!DJ17="Yes, Intervention Only",0,2)))</f>
        <v>2</v>
      </c>
      <c r="DK17" s="102">
        <f>IF('Data Entry'!DK17="Yes, Both Conditions",1,IF('Data Entry'!DK17="No",0,IF('Data Entry'!DK17="Yes, Intervention Only",0,2)))</f>
        <v>2</v>
      </c>
      <c r="DL17" s="102">
        <f>IF('Data Entry'!DL17="Yes, Both Conditions",1,IF('Data Entry'!DL17="No",0,IF('Data Entry'!DL17="Yes, Intervention Only",0,2)))</f>
        <v>2</v>
      </c>
      <c r="DM17" s="102">
        <f>IF('Data Entry'!DM17="Yes, Both Conditions",1,IF('Data Entry'!DM17="No",0,IF('Data Entry'!DM17="Yes, Intervention Only",0,2)))</f>
        <v>2</v>
      </c>
      <c r="DN17" s="102">
        <f>IF('Data Entry'!DN17="Yes, Both Conditions",1,IF('Data Entry'!DN17="No",0,IF('Data Entry'!DN17="Yes, Intervention Only",0,2)))</f>
        <v>2</v>
      </c>
      <c r="DO17" s="102">
        <f>IF('Data Entry'!DO17="Yes, Both Conditions",1,IF('Data Entry'!DO17="No",0,IF('Data Entry'!DO17="Yes, Intervention Only",0,2)))</f>
        <v>2</v>
      </c>
      <c r="DP17" s="102">
        <f>IF('Data Entry'!DP17="Yes, Both Conditions",1,IF('Data Entry'!DP17="No",0,IF('Data Entry'!DP17="Yes, Intervention Only",0,2)))</f>
        <v>2</v>
      </c>
      <c r="DQ17" s="102">
        <f>IF('Data Entry'!DQ17="Yes, Both Conditions",1,IF('Data Entry'!DQ17="No",0,IF('Data Entry'!DQ17="Yes, Intervention Only",0,2)))</f>
        <v>2</v>
      </c>
      <c r="DR17" s="102">
        <f>IF('Data Entry'!DR17="Yes, Both Conditions",1,IF('Data Entry'!DR17="No",0,IF('Data Entry'!DR17="Yes, Intervention Only",0,2)))</f>
        <v>2</v>
      </c>
      <c r="DS17" s="102">
        <f>IF('Data Entry'!DS17="Yes, Both Conditions",1,IF('Data Entry'!DS17="No",0,IF('Data Entry'!DS17="Yes, Intervention Only",0,2)))</f>
        <v>2</v>
      </c>
      <c r="DT17" s="102">
        <f>IF('Data Entry'!DT17="Yes, Both Conditions",1,IF('Data Entry'!DT17="No",0,IF('Data Entry'!DT17="Yes, Intervention Only",0,2)))</f>
        <v>2</v>
      </c>
    </row>
    <row r="18" spans="1:124" s="74" customFormat="1">
      <c r="A18" s="165" t="s">
        <v>14</v>
      </c>
      <c r="B18" s="165"/>
      <c r="C18" s="165"/>
      <c r="D18" s="165"/>
      <c r="E18" s="102">
        <f>IF('Data Entry'!E18="Yes",1,IF('Data Entry'!E18="No",0,IF('Data Entry'!E18="Not Possible","",2)))</f>
        <v>2</v>
      </c>
      <c r="F18" s="102">
        <f>IF('Data Entry'!F18="Yes",1,IF('Data Entry'!F18="No",0,IF('Data Entry'!F18="Not Possible","",2)))</f>
        <v>2</v>
      </c>
      <c r="G18" s="102">
        <f>IF('Data Entry'!G18="Yes",1,IF('Data Entry'!G18="No",0,IF('Data Entry'!G18="Not Possible","",2)))</f>
        <v>2</v>
      </c>
      <c r="H18" s="102">
        <f>IF('Data Entry'!H18="Yes",1,IF('Data Entry'!H18="No",0,IF('Data Entry'!H18="Not Possible","",2)))</f>
        <v>2</v>
      </c>
      <c r="I18" s="102">
        <f>IF('Data Entry'!I18="Yes",1,IF('Data Entry'!I18="No",0,IF('Data Entry'!I18="Not Possible","",2)))</f>
        <v>2</v>
      </c>
      <c r="J18" s="102">
        <f>IF('Data Entry'!J18="Yes",1,IF('Data Entry'!J18="No",0,IF('Data Entry'!J18="Not Possible","",2)))</f>
        <v>2</v>
      </c>
      <c r="K18" s="102">
        <f>IF('Data Entry'!K18="Yes",1,IF('Data Entry'!K18="No",0,IF('Data Entry'!K18="Not Possible","",2)))</f>
        <v>2</v>
      </c>
      <c r="L18" s="102">
        <f>IF('Data Entry'!L18="Yes",1,IF('Data Entry'!L18="No",0,IF('Data Entry'!L18="Not Possible","",2)))</f>
        <v>2</v>
      </c>
      <c r="M18" s="102">
        <f>IF('Data Entry'!M18="Yes",1,IF('Data Entry'!M18="No",0,IF('Data Entry'!M18="Not Possible","",2)))</f>
        <v>2</v>
      </c>
      <c r="N18" s="102">
        <f>IF('Data Entry'!N18="Yes",1,IF('Data Entry'!N18="No",0,IF('Data Entry'!N18="Not Possible","",2)))</f>
        <v>2</v>
      </c>
      <c r="O18" s="102">
        <f>IF('Data Entry'!O18="Yes",1,IF('Data Entry'!O18="No",0,IF('Data Entry'!O18="Not Possible","",2)))</f>
        <v>2</v>
      </c>
      <c r="P18" s="102">
        <f>IF('Data Entry'!P18="Yes",1,IF('Data Entry'!P18="No",0,IF('Data Entry'!P18="Not Possible","",2)))</f>
        <v>2</v>
      </c>
      <c r="Q18" s="102">
        <f>IF('Data Entry'!Q18="Yes",1,IF('Data Entry'!Q18="No",0,IF('Data Entry'!Q18="Not Possible","",2)))</f>
        <v>2</v>
      </c>
      <c r="R18" s="102">
        <f>IF('Data Entry'!R18="Yes",1,IF('Data Entry'!R18="No",0,IF('Data Entry'!R18="Not Possible","",2)))</f>
        <v>2</v>
      </c>
      <c r="S18" s="102">
        <f>IF('Data Entry'!S18="Yes",1,IF('Data Entry'!S18="No",0,IF('Data Entry'!S18="Not Possible","",2)))</f>
        <v>2</v>
      </c>
      <c r="T18" s="102">
        <f>IF('Data Entry'!T18="Yes",1,IF('Data Entry'!T18="No",0,IF('Data Entry'!T18="Not Possible","",2)))</f>
        <v>2</v>
      </c>
      <c r="U18" s="102">
        <f>IF('Data Entry'!U18="Yes",1,IF('Data Entry'!U18="No",0,IF('Data Entry'!U18="Not Possible","",2)))</f>
        <v>2</v>
      </c>
      <c r="V18" s="102">
        <f>IF('Data Entry'!V18="Yes",1,IF('Data Entry'!V18="No",0,IF('Data Entry'!V18="Not Possible","",2)))</f>
        <v>2</v>
      </c>
      <c r="W18" s="102">
        <f>IF('Data Entry'!W18="Yes",1,IF('Data Entry'!W18="No",0,IF('Data Entry'!W18="Not Possible","",2)))</f>
        <v>2</v>
      </c>
      <c r="X18" s="102">
        <f>IF('Data Entry'!X18="Yes",1,IF('Data Entry'!X18="No",0,IF('Data Entry'!X18="Not Possible","",2)))</f>
        <v>2</v>
      </c>
      <c r="Y18" s="102">
        <f>IF('Data Entry'!Y18="Yes",1,IF('Data Entry'!Y18="No",0,IF('Data Entry'!Y18="Not Possible","",2)))</f>
        <v>2</v>
      </c>
      <c r="Z18" s="102">
        <f>IF('Data Entry'!Z18="Yes",1,IF('Data Entry'!Z18="No",0,IF('Data Entry'!Z18="Not Possible","",2)))</f>
        <v>2</v>
      </c>
      <c r="AA18" s="102">
        <f>IF('Data Entry'!AA18="Yes",1,IF('Data Entry'!AA18="No",0,IF('Data Entry'!AA18="Not Possible","",2)))</f>
        <v>2</v>
      </c>
      <c r="AB18" s="102">
        <f>IF('Data Entry'!AB18="Yes",1,IF('Data Entry'!AB18="No",0,IF('Data Entry'!AB18="Not Possible","",2)))</f>
        <v>2</v>
      </c>
      <c r="AC18" s="102">
        <f>IF('Data Entry'!AC18="Yes",1,IF('Data Entry'!AC18="No",0,IF('Data Entry'!AC18="Not Possible","",2)))</f>
        <v>2</v>
      </c>
      <c r="AD18" s="102">
        <f>IF('Data Entry'!AD18="Yes",1,IF('Data Entry'!AD18="No",0,IF('Data Entry'!AD18="Not Possible","",2)))</f>
        <v>2</v>
      </c>
      <c r="AE18" s="102">
        <f>IF('Data Entry'!AE18="Yes",1,IF('Data Entry'!AE18="No",0,IF('Data Entry'!AE18="Not Possible","",2)))</f>
        <v>2</v>
      </c>
      <c r="AF18" s="102">
        <f>IF('Data Entry'!AF18="Yes",1,IF('Data Entry'!AF18="No",0,IF('Data Entry'!AF18="Not Possible","",2)))</f>
        <v>2</v>
      </c>
      <c r="AG18" s="102">
        <f>IF('Data Entry'!AG18="Yes",1,IF('Data Entry'!AG18="No",0,IF('Data Entry'!AG18="Not Possible","",2)))</f>
        <v>2</v>
      </c>
      <c r="AH18" s="102">
        <f>IF('Data Entry'!AH18="Yes",1,IF('Data Entry'!AH18="No",0,IF('Data Entry'!AH18="Not Possible","",2)))</f>
        <v>2</v>
      </c>
      <c r="AI18" s="102">
        <f>IF('Data Entry'!AI18="Yes",1,IF('Data Entry'!AI18="No",0,IF('Data Entry'!AI18="Not Possible","",2)))</f>
        <v>2</v>
      </c>
      <c r="AJ18" s="102">
        <f>IF('Data Entry'!AJ18="Yes",1,IF('Data Entry'!AJ18="No",0,IF('Data Entry'!AJ18="Not Possible","",2)))</f>
        <v>2</v>
      </c>
      <c r="AK18" s="102">
        <f>IF('Data Entry'!AK18="Yes",1,IF('Data Entry'!AK18="No",0,IF('Data Entry'!AK18="Not Possible","",2)))</f>
        <v>2</v>
      </c>
      <c r="AL18" s="102">
        <f>IF('Data Entry'!AL18="Yes",1,IF('Data Entry'!AL18="No",0,IF('Data Entry'!AL18="Not Possible","",2)))</f>
        <v>2</v>
      </c>
      <c r="AM18" s="102">
        <f>IF('Data Entry'!AM18="Yes",1,IF('Data Entry'!AM18="No",0,IF('Data Entry'!AM18="Not Possible","",2)))</f>
        <v>2</v>
      </c>
      <c r="AN18" s="102">
        <f>IF('Data Entry'!AN18="Yes",1,IF('Data Entry'!AN18="No",0,IF('Data Entry'!AN18="Not Possible","",2)))</f>
        <v>2</v>
      </c>
      <c r="AO18" s="102">
        <f>IF('Data Entry'!AO18="Yes",1,IF('Data Entry'!AO18="No",0,IF('Data Entry'!AO18="Not Possible","",2)))</f>
        <v>2</v>
      </c>
      <c r="AP18" s="102">
        <f>IF('Data Entry'!AP18="Yes",1,IF('Data Entry'!AP18="No",0,IF('Data Entry'!AP18="Not Possible","",2)))</f>
        <v>2</v>
      </c>
      <c r="AQ18" s="102">
        <f>IF('Data Entry'!AQ18="Yes",1,IF('Data Entry'!AQ18="No",0,IF('Data Entry'!AQ18="Not Possible","",2)))</f>
        <v>2</v>
      </c>
      <c r="AR18" s="102">
        <f>IF('Data Entry'!AR18="Yes",1,IF('Data Entry'!AR18="No",0,IF('Data Entry'!AR18="Not Possible","",2)))</f>
        <v>2</v>
      </c>
      <c r="AS18" s="102">
        <f>IF('Data Entry'!AS18="Yes",1,IF('Data Entry'!AS18="No",0,IF('Data Entry'!AS18="Not Possible","",2)))</f>
        <v>2</v>
      </c>
      <c r="AT18" s="102">
        <f>IF('Data Entry'!AT18="Yes",1,IF('Data Entry'!AT18="No",0,IF('Data Entry'!AT18="Not Possible","",2)))</f>
        <v>2</v>
      </c>
      <c r="AU18" s="102">
        <f>IF('Data Entry'!AU18="Yes",1,IF('Data Entry'!AU18="No",0,IF('Data Entry'!AU18="Not Possible","",2)))</f>
        <v>2</v>
      </c>
      <c r="AV18" s="102">
        <f>IF('Data Entry'!AV18="Yes",1,IF('Data Entry'!AV18="No",0,IF('Data Entry'!AV18="Not Possible","",2)))</f>
        <v>2</v>
      </c>
      <c r="AW18" s="102">
        <f>IF('Data Entry'!AW18="Yes",1,IF('Data Entry'!AW18="No",0,IF('Data Entry'!AW18="Not Possible","",2)))</f>
        <v>2</v>
      </c>
      <c r="AX18" s="102">
        <f>IF('Data Entry'!AX18="Yes",1,IF('Data Entry'!AX18="No",0,IF('Data Entry'!AX18="Not Possible","",2)))</f>
        <v>2</v>
      </c>
      <c r="AY18" s="102">
        <f>IF('Data Entry'!AY18="Yes",1,IF('Data Entry'!AY18="No",0,IF('Data Entry'!AY18="Not Possible","",2)))</f>
        <v>2</v>
      </c>
      <c r="AZ18" s="102">
        <f>IF('Data Entry'!AZ18="Yes",1,IF('Data Entry'!AZ18="No",0,IF('Data Entry'!AZ18="Not Possible","",2)))</f>
        <v>2</v>
      </c>
      <c r="BA18" s="102">
        <f>IF('Data Entry'!BA18="Yes",1,IF('Data Entry'!BA18="No",0,IF('Data Entry'!BA18="Not Possible","",2)))</f>
        <v>2</v>
      </c>
      <c r="BB18" s="102">
        <f>IF('Data Entry'!BB18="Yes",1,IF('Data Entry'!BB18="No",0,IF('Data Entry'!BB18="Not Possible","",2)))</f>
        <v>2</v>
      </c>
      <c r="BC18" s="102">
        <f>IF('Data Entry'!BC18="Yes",1,IF('Data Entry'!BC18="No",0,IF('Data Entry'!BC18="Not Possible","",2)))</f>
        <v>2</v>
      </c>
      <c r="BD18" s="102">
        <f>IF('Data Entry'!BD18="Yes",1,IF('Data Entry'!BD18="No",0,IF('Data Entry'!BD18="Not Possible","",2)))</f>
        <v>2</v>
      </c>
      <c r="BE18" s="102">
        <f>IF('Data Entry'!BE18="Yes",1,IF('Data Entry'!BE18="No",0,IF('Data Entry'!BE18="Not Possible","",2)))</f>
        <v>2</v>
      </c>
      <c r="BF18" s="102">
        <f>IF('Data Entry'!BF18="Yes",1,IF('Data Entry'!BF18="No",0,IF('Data Entry'!BF18="Not Possible","",2)))</f>
        <v>2</v>
      </c>
      <c r="BG18" s="102">
        <f>IF('Data Entry'!BG18="Yes",1,IF('Data Entry'!BG18="No",0,IF('Data Entry'!BG18="Not Possible","",2)))</f>
        <v>2</v>
      </c>
      <c r="BH18" s="102">
        <f>IF('Data Entry'!BH18="Yes",1,IF('Data Entry'!BH18="No",0,IF('Data Entry'!BH18="Not Possible","",2)))</f>
        <v>2</v>
      </c>
      <c r="BI18" s="102">
        <f>IF('Data Entry'!BI18="Yes",1,IF('Data Entry'!BI18="No",0,IF('Data Entry'!BI18="Not Possible","",2)))</f>
        <v>2</v>
      </c>
      <c r="BJ18" s="102">
        <f>IF('Data Entry'!BJ18="Yes",1,IF('Data Entry'!BJ18="No",0,IF('Data Entry'!BJ18="Not Possible","",2)))</f>
        <v>2</v>
      </c>
      <c r="BK18" s="102">
        <f>IF('Data Entry'!BK18="Yes",1,IF('Data Entry'!BK18="No",0,IF('Data Entry'!BK18="Not Possible","",2)))</f>
        <v>2</v>
      </c>
      <c r="BL18" s="102">
        <f>IF('Data Entry'!BL18="Yes",1,IF('Data Entry'!BL18="No",0,IF('Data Entry'!BL18="Not Possible","",2)))</f>
        <v>2</v>
      </c>
      <c r="BM18" s="102">
        <f>IF('Data Entry'!BM18="Yes",1,IF('Data Entry'!BM18="No",0,IF('Data Entry'!BM18="Not Possible","",2)))</f>
        <v>2</v>
      </c>
      <c r="BN18" s="102">
        <f>IF('Data Entry'!BN18="Yes",1,IF('Data Entry'!BN18="No",0,IF('Data Entry'!BN18="Not Possible","",2)))</f>
        <v>2</v>
      </c>
      <c r="BO18" s="102">
        <f>IF('Data Entry'!BO18="Yes",1,IF('Data Entry'!BO18="No",0,IF('Data Entry'!BO18="Not Possible","",2)))</f>
        <v>2</v>
      </c>
      <c r="BP18" s="102">
        <f>IF('Data Entry'!BP18="Yes",1,IF('Data Entry'!BP18="No",0,IF('Data Entry'!BP18="Not Possible","",2)))</f>
        <v>2</v>
      </c>
      <c r="BQ18" s="102">
        <f>IF('Data Entry'!BQ18="Yes",1,IF('Data Entry'!BQ18="No",0,IF('Data Entry'!BQ18="Not Possible","",2)))</f>
        <v>2</v>
      </c>
      <c r="BR18" s="102">
        <f>IF('Data Entry'!BR18="Yes",1,IF('Data Entry'!BR18="No",0,IF('Data Entry'!BR18="Not Possible","",2)))</f>
        <v>2</v>
      </c>
      <c r="BS18" s="102">
        <f>IF('Data Entry'!BS18="Yes",1,IF('Data Entry'!BS18="No",0,IF('Data Entry'!BS18="Not Possible","",2)))</f>
        <v>2</v>
      </c>
      <c r="BT18" s="102">
        <f>IF('Data Entry'!BT18="Yes",1,IF('Data Entry'!BT18="No",0,IF('Data Entry'!BT18="Not Possible","",2)))</f>
        <v>2</v>
      </c>
      <c r="BU18" s="102">
        <f>IF('Data Entry'!BU18="Yes",1,IF('Data Entry'!BU18="No",0,IF('Data Entry'!BU18="Not Possible","",2)))</f>
        <v>2</v>
      </c>
      <c r="BV18" s="102">
        <f>IF('Data Entry'!BV18="Yes",1,IF('Data Entry'!BV18="No",0,IF('Data Entry'!BV18="Not Possible","",2)))</f>
        <v>2</v>
      </c>
      <c r="BW18" s="102">
        <f>IF('Data Entry'!BW18="Yes",1,IF('Data Entry'!BW18="No",0,IF('Data Entry'!BW18="Not Possible","",2)))</f>
        <v>2</v>
      </c>
      <c r="BX18" s="102">
        <f>IF('Data Entry'!BX18="Yes",1,IF('Data Entry'!BX18="No",0,IF('Data Entry'!BX18="Not Possible","",2)))</f>
        <v>2</v>
      </c>
      <c r="BY18" s="102">
        <f>IF('Data Entry'!BY18="Yes",1,IF('Data Entry'!BY18="No",0,IF('Data Entry'!BY18="Not Possible","",2)))</f>
        <v>2</v>
      </c>
      <c r="BZ18" s="102">
        <f>IF('Data Entry'!BZ18="Yes",1,IF('Data Entry'!BZ18="No",0,IF('Data Entry'!BZ18="Not Possible","",2)))</f>
        <v>2</v>
      </c>
      <c r="CA18" s="102">
        <f>IF('Data Entry'!CA18="Yes",1,IF('Data Entry'!CA18="No",0,IF('Data Entry'!CA18="Not Possible","",2)))</f>
        <v>2</v>
      </c>
      <c r="CB18" s="102">
        <f>IF('Data Entry'!CB18="Yes",1,IF('Data Entry'!CB18="No",0,IF('Data Entry'!CB18="Not Possible","",2)))</f>
        <v>2</v>
      </c>
      <c r="CC18" s="102">
        <f>IF('Data Entry'!CC18="Yes",1,IF('Data Entry'!CC18="No",0,IF('Data Entry'!CC18="Not Possible","",2)))</f>
        <v>2</v>
      </c>
      <c r="CD18" s="102">
        <f>IF('Data Entry'!CD18="Yes",1,IF('Data Entry'!CD18="No",0,IF('Data Entry'!CD18="Not Possible","",2)))</f>
        <v>2</v>
      </c>
      <c r="CE18" s="102">
        <f>IF('Data Entry'!CE18="Yes",1,IF('Data Entry'!CE18="No",0,IF('Data Entry'!CE18="Not Possible","",2)))</f>
        <v>2</v>
      </c>
      <c r="CF18" s="102">
        <f>IF('Data Entry'!CF18="Yes",1,IF('Data Entry'!CF18="No",0,IF('Data Entry'!CF18="Not Possible","",2)))</f>
        <v>2</v>
      </c>
      <c r="CG18" s="102">
        <f>IF('Data Entry'!CG18="Yes",1,IF('Data Entry'!CG18="No",0,IF('Data Entry'!CG18="Not Possible","",2)))</f>
        <v>2</v>
      </c>
      <c r="CH18" s="102">
        <f>IF('Data Entry'!CH18="Yes",1,IF('Data Entry'!CH18="No",0,IF('Data Entry'!CH18="Not Possible","",2)))</f>
        <v>2</v>
      </c>
      <c r="CI18" s="102">
        <f>IF('Data Entry'!CI18="Yes",1,IF('Data Entry'!CI18="No",0,IF('Data Entry'!CI18="Not Possible","",2)))</f>
        <v>2</v>
      </c>
      <c r="CJ18" s="102">
        <f>IF('Data Entry'!CJ18="Yes",1,IF('Data Entry'!CJ18="No",0,IF('Data Entry'!CJ18="Not Possible","",2)))</f>
        <v>2</v>
      </c>
      <c r="CK18" s="102">
        <f>IF('Data Entry'!CK18="Yes",1,IF('Data Entry'!CK18="No",0,IF('Data Entry'!CK18="Not Possible","",2)))</f>
        <v>2</v>
      </c>
      <c r="CL18" s="102">
        <f>IF('Data Entry'!CL18="Yes",1,IF('Data Entry'!CL18="No",0,IF('Data Entry'!CL18="Not Possible","",2)))</f>
        <v>2</v>
      </c>
      <c r="CM18" s="102">
        <f>IF('Data Entry'!CM18="Yes",1,IF('Data Entry'!CM18="No",0,IF('Data Entry'!CM18="Not Possible","",2)))</f>
        <v>2</v>
      </c>
      <c r="CN18" s="102">
        <f>IF('Data Entry'!CN18="Yes",1,IF('Data Entry'!CN18="No",0,IF('Data Entry'!CN18="Not Possible","",2)))</f>
        <v>2</v>
      </c>
      <c r="CO18" s="102">
        <f>IF('Data Entry'!CO18="Yes",1,IF('Data Entry'!CO18="No",0,IF('Data Entry'!CO18="Not Possible","",2)))</f>
        <v>2</v>
      </c>
      <c r="CP18" s="102">
        <f>IF('Data Entry'!CP18="Yes",1,IF('Data Entry'!CP18="No",0,IF('Data Entry'!CP18="Not Possible","",2)))</f>
        <v>2</v>
      </c>
      <c r="CQ18" s="102">
        <f>IF('Data Entry'!CQ18="Yes",1,IF('Data Entry'!CQ18="No",0,IF('Data Entry'!CQ18="Not Possible","",2)))</f>
        <v>2</v>
      </c>
      <c r="CR18" s="102">
        <f>IF('Data Entry'!CR18="Yes",1,IF('Data Entry'!CR18="No",0,IF('Data Entry'!CR18="Not Possible","",2)))</f>
        <v>2</v>
      </c>
      <c r="CS18" s="102">
        <f>IF('Data Entry'!CS18="Yes",1,IF('Data Entry'!CS18="No",0,IF('Data Entry'!CS18="Not Possible","",2)))</f>
        <v>2</v>
      </c>
      <c r="CT18" s="102">
        <f>IF('Data Entry'!CT18="Yes",1,IF('Data Entry'!CT18="No",0,IF('Data Entry'!CT18="Not Possible","",2)))</f>
        <v>2</v>
      </c>
      <c r="CU18" s="102">
        <f>IF('Data Entry'!CU18="Yes",1,IF('Data Entry'!CU18="No",0,IF('Data Entry'!CU18="Not Possible","",2)))</f>
        <v>2</v>
      </c>
      <c r="CV18" s="102">
        <f>IF('Data Entry'!CV18="Yes",1,IF('Data Entry'!CV18="No",0,IF('Data Entry'!CV18="Not Possible","",2)))</f>
        <v>2</v>
      </c>
      <c r="CW18" s="102">
        <f>IF('Data Entry'!CW18="Yes",1,IF('Data Entry'!CW18="No",0,IF('Data Entry'!CW18="Not Possible","",2)))</f>
        <v>2</v>
      </c>
      <c r="CX18" s="102">
        <f>IF('Data Entry'!CX18="Yes",1,IF('Data Entry'!CX18="No",0,IF('Data Entry'!CX18="Not Possible","",2)))</f>
        <v>2</v>
      </c>
      <c r="CY18" s="102">
        <f>IF('Data Entry'!CY18="Yes",1,IF('Data Entry'!CY18="No",0,IF('Data Entry'!CY18="Not Possible","",2)))</f>
        <v>2</v>
      </c>
      <c r="CZ18" s="102">
        <f>IF('Data Entry'!CZ18="Yes",1,IF('Data Entry'!CZ18="No",0,IF('Data Entry'!CZ18="Not Possible","",2)))</f>
        <v>2</v>
      </c>
      <c r="DA18" s="102">
        <f>IF('Data Entry'!DA18="Yes",1,IF('Data Entry'!DA18="No",0,IF('Data Entry'!DA18="Not Possible","",2)))</f>
        <v>2</v>
      </c>
      <c r="DB18" s="102">
        <f>IF('Data Entry'!DB18="Yes",1,IF('Data Entry'!DB18="No",0,IF('Data Entry'!DB18="Not Possible","",2)))</f>
        <v>2</v>
      </c>
      <c r="DC18" s="102">
        <f>IF('Data Entry'!DC18="Yes",1,IF('Data Entry'!DC18="No",0,IF('Data Entry'!DC18="Not Possible","",2)))</f>
        <v>2</v>
      </c>
      <c r="DD18" s="102">
        <f>IF('Data Entry'!DD18="Yes",1,IF('Data Entry'!DD18="No",0,IF('Data Entry'!DD18="Not Possible","",2)))</f>
        <v>2</v>
      </c>
      <c r="DE18" s="102">
        <f>IF('Data Entry'!DE18="Yes",1,IF('Data Entry'!DE18="No",0,IF('Data Entry'!DE18="Not Possible","",2)))</f>
        <v>2</v>
      </c>
      <c r="DF18" s="102">
        <f>IF('Data Entry'!DF18="Yes",1,IF('Data Entry'!DF18="No",0,IF('Data Entry'!DF18="Not Possible","",2)))</f>
        <v>2</v>
      </c>
      <c r="DG18" s="102">
        <f>IF('Data Entry'!DG18="Yes",1,IF('Data Entry'!DG18="No",0,IF('Data Entry'!DG18="Not Possible","",2)))</f>
        <v>2</v>
      </c>
      <c r="DH18" s="102">
        <f>IF('Data Entry'!DH18="Yes",1,IF('Data Entry'!DH18="No",0,IF('Data Entry'!DH18="Not Possible","",2)))</f>
        <v>2</v>
      </c>
      <c r="DI18" s="102">
        <f>IF('Data Entry'!DI18="Yes",1,IF('Data Entry'!DI18="No",0,IF('Data Entry'!DI18="Not Possible","",2)))</f>
        <v>2</v>
      </c>
      <c r="DJ18" s="102">
        <f>IF('Data Entry'!DJ18="Yes",1,IF('Data Entry'!DJ18="No",0,IF('Data Entry'!DJ18="Not Possible","",2)))</f>
        <v>2</v>
      </c>
      <c r="DK18" s="102">
        <f>IF('Data Entry'!DK18="Yes",1,IF('Data Entry'!DK18="No",0,IF('Data Entry'!DK18="Not Possible","",2)))</f>
        <v>2</v>
      </c>
      <c r="DL18" s="102">
        <f>IF('Data Entry'!DL18="Yes",1,IF('Data Entry'!DL18="No",0,IF('Data Entry'!DL18="Not Possible","",2)))</f>
        <v>2</v>
      </c>
      <c r="DM18" s="102">
        <f>IF('Data Entry'!DM18="Yes",1,IF('Data Entry'!DM18="No",0,IF('Data Entry'!DM18="Not Possible","",2)))</f>
        <v>2</v>
      </c>
      <c r="DN18" s="102">
        <f>IF('Data Entry'!DN18="Yes",1,IF('Data Entry'!DN18="No",0,IF('Data Entry'!DN18="Not Possible","",2)))</f>
        <v>2</v>
      </c>
      <c r="DO18" s="102">
        <f>IF('Data Entry'!DO18="Yes",1,IF('Data Entry'!DO18="No",0,IF('Data Entry'!DO18="Not Possible","",2)))</f>
        <v>2</v>
      </c>
      <c r="DP18" s="102">
        <f>IF('Data Entry'!DP18="Yes",1,IF('Data Entry'!DP18="No",0,IF('Data Entry'!DP18="Not Possible","",2)))</f>
        <v>2</v>
      </c>
      <c r="DQ18" s="102">
        <f>IF('Data Entry'!DQ18="Yes",1,IF('Data Entry'!DQ18="No",0,IF('Data Entry'!DQ18="Not Possible","",2)))</f>
        <v>2</v>
      </c>
      <c r="DR18" s="102">
        <f>IF('Data Entry'!DR18="Yes",1,IF('Data Entry'!DR18="No",0,IF('Data Entry'!DR18="Not Possible","",2)))</f>
        <v>2</v>
      </c>
      <c r="DS18" s="102">
        <f>IF('Data Entry'!DS18="Yes",1,IF('Data Entry'!DS18="No",0,IF('Data Entry'!DS18="Not Possible","",2)))</f>
        <v>2</v>
      </c>
      <c r="DT18" s="102">
        <f>IF('Data Entry'!DT18="Yes",1,IF('Data Entry'!DT18="No",0,IF('Data Entry'!DT18="Not Possible","",2)))</f>
        <v>2</v>
      </c>
    </row>
    <row r="19" spans="1:124">
      <c r="A19" s="165" t="s">
        <v>22</v>
      </c>
      <c r="B19" s="165"/>
      <c r="C19" s="165"/>
      <c r="D19" s="165"/>
      <c r="E19" s="87">
        <f>IF('Data Entry'!E19="Yes",1,IF('Data Entry'!E19="No",0,IF('Data Entry'!E19="Not Possible","",2)))</f>
        <v>2</v>
      </c>
      <c r="F19" s="87">
        <f>IF('Data Entry'!F19="Yes",1,IF('Data Entry'!F19="No",0,IF('Data Entry'!F19="Not Possible","",2)))</f>
        <v>2</v>
      </c>
      <c r="G19" s="87">
        <f>IF('Data Entry'!G19="Yes",1,IF('Data Entry'!G19="No",0,IF('Data Entry'!G19="Not Possible","",2)))</f>
        <v>2</v>
      </c>
      <c r="H19" s="87">
        <f>IF('Data Entry'!H19="Yes",1,IF('Data Entry'!H19="No",0,IF('Data Entry'!H19="Not Possible","",2)))</f>
        <v>2</v>
      </c>
      <c r="I19" s="87">
        <f>IF('Data Entry'!I19="Yes",1,IF('Data Entry'!I19="No",0,IF('Data Entry'!I19="Not Possible","",2)))</f>
        <v>2</v>
      </c>
      <c r="J19" s="87">
        <f>IF('Data Entry'!J19="Yes",1,IF('Data Entry'!J19="No",0,IF('Data Entry'!J19="Not Possible","",2)))</f>
        <v>2</v>
      </c>
      <c r="K19" s="87">
        <f>IF('Data Entry'!K19="Yes",1,IF('Data Entry'!K19="No",0,IF('Data Entry'!K19="Not Possible","",2)))</f>
        <v>2</v>
      </c>
      <c r="L19" s="87">
        <f>IF('Data Entry'!L19="Yes",1,IF('Data Entry'!L19="No",0,IF('Data Entry'!L19="Not Possible","",2)))</f>
        <v>2</v>
      </c>
      <c r="M19" s="87">
        <f>IF('Data Entry'!M19="Yes",1,IF('Data Entry'!M19="No",0,IF('Data Entry'!M19="Not Possible","",2)))</f>
        <v>2</v>
      </c>
      <c r="N19" s="87">
        <f>IF('Data Entry'!N19="Yes",1,IF('Data Entry'!N19="No",0,IF('Data Entry'!N19="Not Possible","",2)))</f>
        <v>2</v>
      </c>
      <c r="O19" s="87">
        <f>IF('Data Entry'!O19="Yes",1,IF('Data Entry'!O19="No",0,IF('Data Entry'!O19="Not Possible","",2)))</f>
        <v>2</v>
      </c>
      <c r="P19" s="87">
        <f>IF('Data Entry'!P19="Yes",1,IF('Data Entry'!P19="No",0,IF('Data Entry'!P19="Not Possible","",2)))</f>
        <v>2</v>
      </c>
      <c r="Q19" s="87">
        <f>IF('Data Entry'!Q19="Yes",1,IF('Data Entry'!Q19="No",0,IF('Data Entry'!Q19="Not Possible","",2)))</f>
        <v>2</v>
      </c>
      <c r="R19" s="87">
        <f>IF('Data Entry'!R19="Yes",1,IF('Data Entry'!R19="No",0,IF('Data Entry'!R19="Not Possible","",2)))</f>
        <v>2</v>
      </c>
      <c r="S19" s="87">
        <f>IF('Data Entry'!S19="Yes",1,IF('Data Entry'!S19="No",0,IF('Data Entry'!S19="Not Possible","",2)))</f>
        <v>2</v>
      </c>
      <c r="T19" s="87">
        <f>IF('Data Entry'!T19="Yes",1,IF('Data Entry'!T19="No",0,IF('Data Entry'!T19="Not Possible","",2)))</f>
        <v>2</v>
      </c>
      <c r="U19" s="87">
        <f>IF('Data Entry'!U19="Yes",1,IF('Data Entry'!U19="No",0,IF('Data Entry'!U19="Not Possible","",2)))</f>
        <v>2</v>
      </c>
      <c r="V19" s="87">
        <f>IF('Data Entry'!V19="Yes",1,IF('Data Entry'!V19="No",0,IF('Data Entry'!V19="Not Possible","",2)))</f>
        <v>2</v>
      </c>
      <c r="W19" s="87">
        <f>IF('Data Entry'!W19="Yes",1,IF('Data Entry'!W19="No",0,IF('Data Entry'!W19="Not Possible","",2)))</f>
        <v>2</v>
      </c>
      <c r="X19" s="87">
        <f>IF('Data Entry'!X19="Yes",1,IF('Data Entry'!X19="No",0,IF('Data Entry'!X19="Not Possible","",2)))</f>
        <v>2</v>
      </c>
      <c r="Y19" s="87">
        <f>IF('Data Entry'!Y19="Yes",1,IF('Data Entry'!Y19="No",0,IF('Data Entry'!Y19="Not Possible","",2)))</f>
        <v>2</v>
      </c>
      <c r="Z19" s="87">
        <f>IF('Data Entry'!Z19="Yes",1,IF('Data Entry'!Z19="No",0,IF('Data Entry'!Z19="Not Possible","",2)))</f>
        <v>2</v>
      </c>
      <c r="AA19" s="87">
        <f>IF('Data Entry'!AA19="Yes",1,IF('Data Entry'!AA19="No",0,IF('Data Entry'!AA19="Not Possible","",2)))</f>
        <v>2</v>
      </c>
      <c r="AB19" s="87">
        <f>IF('Data Entry'!AB19="Yes",1,IF('Data Entry'!AB19="No",0,IF('Data Entry'!AB19="Not Possible","",2)))</f>
        <v>2</v>
      </c>
      <c r="AC19" s="87">
        <f>IF('Data Entry'!AC19="Yes",1,IF('Data Entry'!AC19="No",0,IF('Data Entry'!AC19="Not Possible","",2)))</f>
        <v>2</v>
      </c>
      <c r="AD19" s="87">
        <f>IF('Data Entry'!AD19="Yes",1,IF('Data Entry'!AD19="No",0,IF('Data Entry'!AD19="Not Possible","",2)))</f>
        <v>2</v>
      </c>
      <c r="AE19" s="87">
        <f>IF('Data Entry'!AE19="Yes",1,IF('Data Entry'!AE19="No",0,IF('Data Entry'!AE19="Not Possible","",2)))</f>
        <v>2</v>
      </c>
      <c r="AF19" s="87">
        <f>IF('Data Entry'!AF19="Yes",1,IF('Data Entry'!AF19="No",0,IF('Data Entry'!AF19="Not Possible","",2)))</f>
        <v>2</v>
      </c>
      <c r="AG19" s="87">
        <f>IF('Data Entry'!AG19="Yes",1,IF('Data Entry'!AG19="No",0,IF('Data Entry'!AG19="Not Possible","",2)))</f>
        <v>2</v>
      </c>
      <c r="AH19" s="87">
        <f>IF('Data Entry'!AH19="Yes",1,IF('Data Entry'!AH19="No",0,IF('Data Entry'!AH19="Not Possible","",2)))</f>
        <v>2</v>
      </c>
      <c r="AI19" s="87">
        <f>IF('Data Entry'!AI19="Yes",1,IF('Data Entry'!AI19="No",0,IF('Data Entry'!AI19="Not Possible","",2)))</f>
        <v>2</v>
      </c>
      <c r="AJ19" s="87">
        <f>IF('Data Entry'!AJ19="Yes",1,IF('Data Entry'!AJ19="No",0,IF('Data Entry'!AJ19="Not Possible","",2)))</f>
        <v>2</v>
      </c>
      <c r="AK19" s="87">
        <f>IF('Data Entry'!AK19="Yes",1,IF('Data Entry'!AK19="No",0,IF('Data Entry'!AK19="Not Possible","",2)))</f>
        <v>2</v>
      </c>
      <c r="AL19" s="87">
        <f>IF('Data Entry'!AL19="Yes",1,IF('Data Entry'!AL19="No",0,IF('Data Entry'!AL19="Not Possible","",2)))</f>
        <v>2</v>
      </c>
      <c r="AM19" s="87">
        <f>IF('Data Entry'!AM19="Yes",1,IF('Data Entry'!AM19="No",0,IF('Data Entry'!AM19="Not Possible","",2)))</f>
        <v>2</v>
      </c>
      <c r="AN19" s="87">
        <f>IF('Data Entry'!AN19="Yes",1,IF('Data Entry'!AN19="No",0,IF('Data Entry'!AN19="Not Possible","",2)))</f>
        <v>2</v>
      </c>
      <c r="AO19" s="87">
        <f>IF('Data Entry'!AO19="Yes",1,IF('Data Entry'!AO19="No",0,IF('Data Entry'!AO19="Not Possible","",2)))</f>
        <v>2</v>
      </c>
      <c r="AP19" s="87">
        <f>IF('Data Entry'!AP19="Yes",1,IF('Data Entry'!AP19="No",0,IF('Data Entry'!AP19="Not Possible","",2)))</f>
        <v>2</v>
      </c>
      <c r="AQ19" s="87">
        <f>IF('Data Entry'!AQ19="Yes",1,IF('Data Entry'!AQ19="No",0,IF('Data Entry'!AQ19="Not Possible","",2)))</f>
        <v>2</v>
      </c>
      <c r="AR19" s="87">
        <f>IF('Data Entry'!AR19="Yes",1,IF('Data Entry'!AR19="No",0,IF('Data Entry'!AR19="Not Possible","",2)))</f>
        <v>2</v>
      </c>
      <c r="AS19" s="87">
        <f>IF('Data Entry'!AS19="Yes",1,IF('Data Entry'!AS19="No",0,IF('Data Entry'!AS19="Not Possible","",2)))</f>
        <v>2</v>
      </c>
      <c r="AT19" s="87">
        <f>IF('Data Entry'!AT19="Yes",1,IF('Data Entry'!AT19="No",0,IF('Data Entry'!AT19="Not Possible","",2)))</f>
        <v>2</v>
      </c>
      <c r="AU19" s="87">
        <f>IF('Data Entry'!AU19="Yes",1,IF('Data Entry'!AU19="No",0,IF('Data Entry'!AU19="Not Possible","",2)))</f>
        <v>2</v>
      </c>
      <c r="AV19" s="87">
        <f>IF('Data Entry'!AV19="Yes",1,IF('Data Entry'!AV19="No",0,IF('Data Entry'!AV19="Not Possible","",2)))</f>
        <v>2</v>
      </c>
      <c r="AW19" s="87">
        <f>IF('Data Entry'!AW19="Yes",1,IF('Data Entry'!AW19="No",0,IF('Data Entry'!AW19="Not Possible","",2)))</f>
        <v>2</v>
      </c>
      <c r="AX19" s="87">
        <f>IF('Data Entry'!AX19="Yes",1,IF('Data Entry'!AX19="No",0,IF('Data Entry'!AX19="Not Possible","",2)))</f>
        <v>2</v>
      </c>
      <c r="AY19" s="87">
        <f>IF('Data Entry'!AY19="Yes",1,IF('Data Entry'!AY19="No",0,IF('Data Entry'!AY19="Not Possible","",2)))</f>
        <v>2</v>
      </c>
      <c r="AZ19" s="87">
        <f>IF('Data Entry'!AZ19="Yes",1,IF('Data Entry'!AZ19="No",0,IF('Data Entry'!AZ19="Not Possible","",2)))</f>
        <v>2</v>
      </c>
      <c r="BA19" s="87">
        <f>IF('Data Entry'!BA19="Yes",1,IF('Data Entry'!BA19="No",0,IF('Data Entry'!BA19="Not Possible","",2)))</f>
        <v>2</v>
      </c>
      <c r="BB19" s="87">
        <f>IF('Data Entry'!BB19="Yes",1,IF('Data Entry'!BB19="No",0,IF('Data Entry'!BB19="Not Possible","",2)))</f>
        <v>2</v>
      </c>
      <c r="BC19" s="87">
        <f>IF('Data Entry'!BC19="Yes",1,IF('Data Entry'!BC19="No",0,IF('Data Entry'!BC19="Not Possible","",2)))</f>
        <v>2</v>
      </c>
      <c r="BD19" s="87">
        <f>IF('Data Entry'!BD19="Yes",1,IF('Data Entry'!BD19="No",0,IF('Data Entry'!BD19="Not Possible","",2)))</f>
        <v>2</v>
      </c>
      <c r="BE19" s="87">
        <f>IF('Data Entry'!BE19="Yes",1,IF('Data Entry'!BE19="No",0,IF('Data Entry'!BE19="Not Possible","",2)))</f>
        <v>2</v>
      </c>
      <c r="BF19" s="87">
        <f>IF('Data Entry'!BF19="Yes",1,IF('Data Entry'!BF19="No",0,IF('Data Entry'!BF19="Not Possible","",2)))</f>
        <v>2</v>
      </c>
      <c r="BG19" s="87">
        <f>IF('Data Entry'!BG19="Yes",1,IF('Data Entry'!BG19="No",0,IF('Data Entry'!BG19="Not Possible","",2)))</f>
        <v>2</v>
      </c>
      <c r="BH19" s="87">
        <f>IF('Data Entry'!BH19="Yes",1,IF('Data Entry'!BH19="No",0,IF('Data Entry'!BH19="Not Possible","",2)))</f>
        <v>2</v>
      </c>
      <c r="BI19" s="87">
        <f>IF('Data Entry'!BI19="Yes",1,IF('Data Entry'!BI19="No",0,IF('Data Entry'!BI19="Not Possible","",2)))</f>
        <v>2</v>
      </c>
      <c r="BJ19" s="87">
        <f>IF('Data Entry'!BJ19="Yes",1,IF('Data Entry'!BJ19="No",0,IF('Data Entry'!BJ19="Not Possible","",2)))</f>
        <v>2</v>
      </c>
      <c r="BK19" s="87">
        <f>IF('Data Entry'!BK19="Yes",1,IF('Data Entry'!BK19="No",0,IF('Data Entry'!BK19="Not Possible","",2)))</f>
        <v>2</v>
      </c>
      <c r="BL19" s="87">
        <f>IF('Data Entry'!BL19="Yes",1,IF('Data Entry'!BL19="No",0,IF('Data Entry'!BL19="Not Possible","",2)))</f>
        <v>2</v>
      </c>
      <c r="BM19" s="87">
        <f>IF('Data Entry'!BM19="Yes",1,IF('Data Entry'!BM19="No",0,IF('Data Entry'!BM19="Not Possible","",2)))</f>
        <v>2</v>
      </c>
      <c r="BN19" s="87">
        <f>IF('Data Entry'!BN19="Yes",1,IF('Data Entry'!BN19="No",0,IF('Data Entry'!BN19="Not Possible","",2)))</f>
        <v>2</v>
      </c>
      <c r="BO19" s="87">
        <f>IF('Data Entry'!BO19="Yes",1,IF('Data Entry'!BO19="No",0,IF('Data Entry'!BO19="Not Possible","",2)))</f>
        <v>2</v>
      </c>
      <c r="BP19" s="87">
        <f>IF('Data Entry'!BP19="Yes",1,IF('Data Entry'!BP19="No",0,IF('Data Entry'!BP19="Not Possible","",2)))</f>
        <v>2</v>
      </c>
      <c r="BQ19" s="87">
        <f>IF('Data Entry'!BQ19="Yes",1,IF('Data Entry'!BQ19="No",0,IF('Data Entry'!BQ19="Not Possible","",2)))</f>
        <v>2</v>
      </c>
      <c r="BR19" s="87">
        <f>IF('Data Entry'!BR19="Yes",1,IF('Data Entry'!BR19="No",0,IF('Data Entry'!BR19="Not Possible","",2)))</f>
        <v>2</v>
      </c>
      <c r="BS19" s="87">
        <f>IF('Data Entry'!BS19="Yes",1,IF('Data Entry'!BS19="No",0,IF('Data Entry'!BS19="Not Possible","",2)))</f>
        <v>2</v>
      </c>
      <c r="BT19" s="87">
        <f>IF('Data Entry'!BT19="Yes",1,IF('Data Entry'!BT19="No",0,IF('Data Entry'!BT19="Not Possible","",2)))</f>
        <v>2</v>
      </c>
      <c r="BU19" s="87">
        <f>IF('Data Entry'!BU19="Yes",1,IF('Data Entry'!BU19="No",0,IF('Data Entry'!BU19="Not Possible","",2)))</f>
        <v>2</v>
      </c>
      <c r="BV19" s="87">
        <f>IF('Data Entry'!BV19="Yes",1,IF('Data Entry'!BV19="No",0,IF('Data Entry'!BV19="Not Possible","",2)))</f>
        <v>2</v>
      </c>
      <c r="BW19" s="87">
        <f>IF('Data Entry'!BW19="Yes",1,IF('Data Entry'!BW19="No",0,IF('Data Entry'!BW19="Not Possible","",2)))</f>
        <v>2</v>
      </c>
      <c r="BX19" s="87">
        <f>IF('Data Entry'!BX19="Yes",1,IF('Data Entry'!BX19="No",0,IF('Data Entry'!BX19="Not Possible","",2)))</f>
        <v>2</v>
      </c>
      <c r="BY19" s="87">
        <f>IF('Data Entry'!BY19="Yes",1,IF('Data Entry'!BY19="No",0,IF('Data Entry'!BY19="Not Possible","",2)))</f>
        <v>2</v>
      </c>
      <c r="BZ19" s="87">
        <f>IF('Data Entry'!BZ19="Yes",1,IF('Data Entry'!BZ19="No",0,IF('Data Entry'!BZ19="Not Possible","",2)))</f>
        <v>2</v>
      </c>
      <c r="CA19" s="87">
        <f>IF('Data Entry'!CA19="Yes",1,IF('Data Entry'!CA19="No",0,IF('Data Entry'!CA19="Not Possible","",2)))</f>
        <v>2</v>
      </c>
      <c r="CB19" s="87">
        <f>IF('Data Entry'!CB19="Yes",1,IF('Data Entry'!CB19="No",0,IF('Data Entry'!CB19="Not Possible","",2)))</f>
        <v>2</v>
      </c>
      <c r="CC19" s="87">
        <f>IF('Data Entry'!CC19="Yes",1,IF('Data Entry'!CC19="No",0,IF('Data Entry'!CC19="Not Possible","",2)))</f>
        <v>2</v>
      </c>
      <c r="CD19" s="87">
        <f>IF('Data Entry'!CD19="Yes",1,IF('Data Entry'!CD19="No",0,IF('Data Entry'!CD19="Not Possible","",2)))</f>
        <v>2</v>
      </c>
      <c r="CE19" s="87">
        <f>IF('Data Entry'!CE19="Yes",1,IF('Data Entry'!CE19="No",0,IF('Data Entry'!CE19="Not Possible","",2)))</f>
        <v>2</v>
      </c>
      <c r="CF19" s="87">
        <f>IF('Data Entry'!CF19="Yes",1,IF('Data Entry'!CF19="No",0,IF('Data Entry'!CF19="Not Possible","",2)))</f>
        <v>2</v>
      </c>
      <c r="CG19" s="87">
        <f>IF('Data Entry'!CG19="Yes",1,IF('Data Entry'!CG19="No",0,IF('Data Entry'!CG19="Not Possible","",2)))</f>
        <v>2</v>
      </c>
      <c r="CH19" s="87">
        <f>IF('Data Entry'!CH19="Yes",1,IF('Data Entry'!CH19="No",0,IF('Data Entry'!CH19="Not Possible","",2)))</f>
        <v>2</v>
      </c>
      <c r="CI19" s="87">
        <f>IF('Data Entry'!CI19="Yes",1,IF('Data Entry'!CI19="No",0,IF('Data Entry'!CI19="Not Possible","",2)))</f>
        <v>2</v>
      </c>
      <c r="CJ19" s="87">
        <f>IF('Data Entry'!CJ19="Yes",1,IF('Data Entry'!CJ19="No",0,IF('Data Entry'!CJ19="Not Possible","",2)))</f>
        <v>2</v>
      </c>
      <c r="CK19" s="87">
        <f>IF('Data Entry'!CK19="Yes",1,IF('Data Entry'!CK19="No",0,IF('Data Entry'!CK19="Not Possible","",2)))</f>
        <v>2</v>
      </c>
      <c r="CL19" s="87">
        <f>IF('Data Entry'!CL19="Yes",1,IF('Data Entry'!CL19="No",0,IF('Data Entry'!CL19="Not Possible","",2)))</f>
        <v>2</v>
      </c>
      <c r="CM19" s="87">
        <f>IF('Data Entry'!CM19="Yes",1,IF('Data Entry'!CM19="No",0,IF('Data Entry'!CM19="Not Possible","",2)))</f>
        <v>2</v>
      </c>
      <c r="CN19" s="87">
        <f>IF('Data Entry'!CN19="Yes",1,IF('Data Entry'!CN19="No",0,IF('Data Entry'!CN19="Not Possible","",2)))</f>
        <v>2</v>
      </c>
      <c r="CO19" s="87">
        <f>IF('Data Entry'!CO19="Yes",1,IF('Data Entry'!CO19="No",0,IF('Data Entry'!CO19="Not Possible","",2)))</f>
        <v>2</v>
      </c>
      <c r="CP19" s="87">
        <f>IF('Data Entry'!CP19="Yes",1,IF('Data Entry'!CP19="No",0,IF('Data Entry'!CP19="Not Possible","",2)))</f>
        <v>2</v>
      </c>
      <c r="CQ19" s="87">
        <f>IF('Data Entry'!CQ19="Yes",1,IF('Data Entry'!CQ19="No",0,IF('Data Entry'!CQ19="Not Possible","",2)))</f>
        <v>2</v>
      </c>
      <c r="CR19" s="87">
        <f>IF('Data Entry'!CR19="Yes",1,IF('Data Entry'!CR19="No",0,IF('Data Entry'!CR19="Not Possible","",2)))</f>
        <v>2</v>
      </c>
      <c r="CS19" s="87">
        <f>IF('Data Entry'!CS19="Yes",1,IF('Data Entry'!CS19="No",0,IF('Data Entry'!CS19="Not Possible","",2)))</f>
        <v>2</v>
      </c>
      <c r="CT19" s="87">
        <f>IF('Data Entry'!CT19="Yes",1,IF('Data Entry'!CT19="No",0,IF('Data Entry'!CT19="Not Possible","",2)))</f>
        <v>2</v>
      </c>
      <c r="CU19" s="87">
        <f>IF('Data Entry'!CU19="Yes",1,IF('Data Entry'!CU19="No",0,IF('Data Entry'!CU19="Not Possible","",2)))</f>
        <v>2</v>
      </c>
      <c r="CV19" s="87">
        <f>IF('Data Entry'!CV19="Yes",1,IF('Data Entry'!CV19="No",0,IF('Data Entry'!CV19="Not Possible","",2)))</f>
        <v>2</v>
      </c>
      <c r="CW19" s="87">
        <f>IF('Data Entry'!CW19="Yes",1,IF('Data Entry'!CW19="No",0,IF('Data Entry'!CW19="Not Possible","",2)))</f>
        <v>2</v>
      </c>
      <c r="CX19" s="87">
        <f>IF('Data Entry'!CX19="Yes",1,IF('Data Entry'!CX19="No",0,IF('Data Entry'!CX19="Not Possible","",2)))</f>
        <v>2</v>
      </c>
      <c r="CY19" s="87">
        <f>IF('Data Entry'!CY19="Yes",1,IF('Data Entry'!CY19="No",0,IF('Data Entry'!CY19="Not Possible","",2)))</f>
        <v>2</v>
      </c>
      <c r="CZ19" s="87">
        <f>IF('Data Entry'!CZ19="Yes",1,IF('Data Entry'!CZ19="No",0,IF('Data Entry'!CZ19="Not Possible","",2)))</f>
        <v>2</v>
      </c>
      <c r="DA19" s="87">
        <f>IF('Data Entry'!DA19="Yes",1,IF('Data Entry'!DA19="No",0,IF('Data Entry'!DA19="Not Possible","",2)))</f>
        <v>2</v>
      </c>
      <c r="DB19" s="87">
        <f>IF('Data Entry'!DB19="Yes",1,IF('Data Entry'!DB19="No",0,IF('Data Entry'!DB19="Not Possible","",2)))</f>
        <v>2</v>
      </c>
      <c r="DC19" s="87">
        <f>IF('Data Entry'!DC19="Yes",1,IF('Data Entry'!DC19="No",0,IF('Data Entry'!DC19="Not Possible","",2)))</f>
        <v>2</v>
      </c>
      <c r="DD19" s="87">
        <f>IF('Data Entry'!DD19="Yes",1,IF('Data Entry'!DD19="No",0,IF('Data Entry'!DD19="Not Possible","",2)))</f>
        <v>2</v>
      </c>
      <c r="DE19" s="87">
        <f>IF('Data Entry'!DE19="Yes",1,IF('Data Entry'!DE19="No",0,IF('Data Entry'!DE19="Not Possible","",2)))</f>
        <v>2</v>
      </c>
      <c r="DF19" s="87">
        <f>IF('Data Entry'!DF19="Yes",1,IF('Data Entry'!DF19="No",0,IF('Data Entry'!DF19="Not Possible","",2)))</f>
        <v>2</v>
      </c>
      <c r="DG19" s="87">
        <f>IF('Data Entry'!DG19="Yes",1,IF('Data Entry'!DG19="No",0,IF('Data Entry'!DG19="Not Possible","",2)))</f>
        <v>2</v>
      </c>
      <c r="DH19" s="87">
        <f>IF('Data Entry'!DH19="Yes",1,IF('Data Entry'!DH19="No",0,IF('Data Entry'!DH19="Not Possible","",2)))</f>
        <v>2</v>
      </c>
      <c r="DI19" s="87">
        <f>IF('Data Entry'!DI19="Yes",1,IF('Data Entry'!DI19="No",0,IF('Data Entry'!DI19="Not Possible","",2)))</f>
        <v>2</v>
      </c>
      <c r="DJ19" s="87">
        <f>IF('Data Entry'!DJ19="Yes",1,IF('Data Entry'!DJ19="No",0,IF('Data Entry'!DJ19="Not Possible","",2)))</f>
        <v>2</v>
      </c>
      <c r="DK19" s="87">
        <f>IF('Data Entry'!DK19="Yes",1,IF('Data Entry'!DK19="No",0,IF('Data Entry'!DK19="Not Possible","",2)))</f>
        <v>2</v>
      </c>
      <c r="DL19" s="87">
        <f>IF('Data Entry'!DL19="Yes",1,IF('Data Entry'!DL19="No",0,IF('Data Entry'!DL19="Not Possible","",2)))</f>
        <v>2</v>
      </c>
      <c r="DM19" s="87">
        <f>IF('Data Entry'!DM19="Yes",1,IF('Data Entry'!DM19="No",0,IF('Data Entry'!DM19="Not Possible","",2)))</f>
        <v>2</v>
      </c>
      <c r="DN19" s="87">
        <f>IF('Data Entry'!DN19="Yes",1,IF('Data Entry'!DN19="No",0,IF('Data Entry'!DN19="Not Possible","",2)))</f>
        <v>2</v>
      </c>
      <c r="DO19" s="87">
        <f>IF('Data Entry'!DO19="Yes",1,IF('Data Entry'!DO19="No",0,IF('Data Entry'!DO19="Not Possible","",2)))</f>
        <v>2</v>
      </c>
      <c r="DP19" s="87">
        <f>IF('Data Entry'!DP19="Yes",1,IF('Data Entry'!DP19="No",0,IF('Data Entry'!DP19="Not Possible","",2)))</f>
        <v>2</v>
      </c>
      <c r="DQ19" s="87">
        <f>IF('Data Entry'!DQ19="Yes",1,IF('Data Entry'!DQ19="No",0,IF('Data Entry'!DQ19="Not Possible","",2)))</f>
        <v>2</v>
      </c>
      <c r="DR19" s="87">
        <f>IF('Data Entry'!DR19="Yes",1,IF('Data Entry'!DR19="No",0,IF('Data Entry'!DR19="Not Possible","",2)))</f>
        <v>2</v>
      </c>
      <c r="DS19" s="87">
        <f>IF('Data Entry'!DS19="Yes",1,IF('Data Entry'!DS19="No",0,IF('Data Entry'!DS19="Not Possible","",2)))</f>
        <v>2</v>
      </c>
      <c r="DT19" s="87">
        <f>IF('Data Entry'!DT19="Yes",1,IF('Data Entry'!DT19="No",0,IF('Data Entry'!DT19="Not Possible","",2)))</f>
        <v>2</v>
      </c>
    </row>
    <row r="20" spans="1:124">
      <c r="A20" s="165" t="s">
        <v>16</v>
      </c>
      <c r="B20" s="165"/>
      <c r="C20" s="165"/>
      <c r="D20" s="165"/>
      <c r="E20" s="87">
        <f>IF('Data Entry'!E20="Yes",1,IF('Data Entry'!E20="No",0,IF('Data Entry'!E20="Not Possible","",2)))</f>
        <v>2</v>
      </c>
      <c r="F20" s="87">
        <f>IF('Data Entry'!F20="Yes",1,IF('Data Entry'!F20="No",0,IF('Data Entry'!F20="Not Possible","",2)))</f>
        <v>2</v>
      </c>
      <c r="G20" s="87">
        <f>IF('Data Entry'!G20="Yes",1,IF('Data Entry'!G20="No",0,IF('Data Entry'!G20="Not Possible","",2)))</f>
        <v>2</v>
      </c>
      <c r="H20" s="87">
        <f>IF('Data Entry'!H20="Yes",1,IF('Data Entry'!H20="No",0,IF('Data Entry'!H20="Not Possible","",2)))</f>
        <v>2</v>
      </c>
      <c r="I20" s="87">
        <f>IF('Data Entry'!I20="Yes",1,IF('Data Entry'!I20="No",0,IF('Data Entry'!I20="Not Possible","",2)))</f>
        <v>2</v>
      </c>
      <c r="J20" s="87">
        <f>IF('Data Entry'!J20="Yes",1,IF('Data Entry'!J20="No",0,IF('Data Entry'!J20="Not Possible","",2)))</f>
        <v>2</v>
      </c>
      <c r="K20" s="87">
        <f>IF('Data Entry'!K20="Yes",1,IF('Data Entry'!K20="No",0,IF('Data Entry'!K20="Not Possible","",2)))</f>
        <v>2</v>
      </c>
      <c r="L20" s="87">
        <f>IF('Data Entry'!L20="Yes",1,IF('Data Entry'!L20="No",0,IF('Data Entry'!L20="Not Possible","",2)))</f>
        <v>2</v>
      </c>
      <c r="M20" s="87">
        <f>IF('Data Entry'!M20="Yes",1,IF('Data Entry'!M20="No",0,IF('Data Entry'!M20="Not Possible","",2)))</f>
        <v>2</v>
      </c>
      <c r="N20" s="87">
        <f>IF('Data Entry'!N20="Yes",1,IF('Data Entry'!N20="No",0,IF('Data Entry'!N20="Not Possible","",2)))</f>
        <v>2</v>
      </c>
      <c r="O20" s="87">
        <f>IF('Data Entry'!O20="Yes",1,IF('Data Entry'!O20="No",0,IF('Data Entry'!O20="Not Possible","",2)))</f>
        <v>2</v>
      </c>
      <c r="P20" s="87">
        <f>IF('Data Entry'!P20="Yes",1,IF('Data Entry'!P20="No",0,IF('Data Entry'!P20="Not Possible","",2)))</f>
        <v>2</v>
      </c>
      <c r="Q20" s="87">
        <f>IF('Data Entry'!Q20="Yes",1,IF('Data Entry'!Q20="No",0,IF('Data Entry'!Q20="Not Possible","",2)))</f>
        <v>2</v>
      </c>
      <c r="R20" s="87">
        <f>IF('Data Entry'!R20="Yes",1,IF('Data Entry'!R20="No",0,IF('Data Entry'!R20="Not Possible","",2)))</f>
        <v>2</v>
      </c>
      <c r="S20" s="87">
        <f>IF('Data Entry'!S20="Yes",1,IF('Data Entry'!S20="No",0,IF('Data Entry'!S20="Not Possible","",2)))</f>
        <v>2</v>
      </c>
      <c r="T20" s="87">
        <f>IF('Data Entry'!T20="Yes",1,IF('Data Entry'!T20="No",0,IF('Data Entry'!T20="Not Possible","",2)))</f>
        <v>2</v>
      </c>
      <c r="U20" s="87">
        <f>IF('Data Entry'!U20="Yes",1,IF('Data Entry'!U20="No",0,IF('Data Entry'!U20="Not Possible","",2)))</f>
        <v>2</v>
      </c>
      <c r="V20" s="87">
        <f>IF('Data Entry'!V20="Yes",1,IF('Data Entry'!V20="No",0,IF('Data Entry'!V20="Not Possible","",2)))</f>
        <v>2</v>
      </c>
      <c r="W20" s="87">
        <f>IF('Data Entry'!W20="Yes",1,IF('Data Entry'!W20="No",0,IF('Data Entry'!W20="Not Possible","",2)))</f>
        <v>2</v>
      </c>
      <c r="X20" s="87">
        <f>IF('Data Entry'!X20="Yes",1,IF('Data Entry'!X20="No",0,IF('Data Entry'!X20="Not Possible","",2)))</f>
        <v>2</v>
      </c>
      <c r="Y20" s="87">
        <f>IF('Data Entry'!Y20="Yes",1,IF('Data Entry'!Y20="No",0,IF('Data Entry'!Y20="Not Possible","",2)))</f>
        <v>2</v>
      </c>
      <c r="Z20" s="87">
        <f>IF('Data Entry'!Z20="Yes",1,IF('Data Entry'!Z20="No",0,IF('Data Entry'!Z20="Not Possible","",2)))</f>
        <v>2</v>
      </c>
      <c r="AA20" s="87">
        <f>IF('Data Entry'!AA20="Yes",1,IF('Data Entry'!AA20="No",0,IF('Data Entry'!AA20="Not Possible","",2)))</f>
        <v>2</v>
      </c>
      <c r="AB20" s="87">
        <f>IF('Data Entry'!AB20="Yes",1,IF('Data Entry'!AB20="No",0,IF('Data Entry'!AB20="Not Possible","",2)))</f>
        <v>2</v>
      </c>
      <c r="AC20" s="87">
        <f>IF('Data Entry'!AC20="Yes",1,IF('Data Entry'!AC20="No",0,IF('Data Entry'!AC20="Not Possible","",2)))</f>
        <v>2</v>
      </c>
      <c r="AD20" s="87">
        <f>IF('Data Entry'!AD20="Yes",1,IF('Data Entry'!AD20="No",0,IF('Data Entry'!AD20="Not Possible","",2)))</f>
        <v>2</v>
      </c>
      <c r="AE20" s="87">
        <f>IF('Data Entry'!AE20="Yes",1,IF('Data Entry'!AE20="No",0,IF('Data Entry'!AE20="Not Possible","",2)))</f>
        <v>2</v>
      </c>
      <c r="AF20" s="87">
        <f>IF('Data Entry'!AF20="Yes",1,IF('Data Entry'!AF20="No",0,IF('Data Entry'!AF20="Not Possible","",2)))</f>
        <v>2</v>
      </c>
      <c r="AG20" s="87">
        <f>IF('Data Entry'!AG20="Yes",1,IF('Data Entry'!AG20="No",0,IF('Data Entry'!AG20="Not Possible","",2)))</f>
        <v>2</v>
      </c>
      <c r="AH20" s="87">
        <f>IF('Data Entry'!AH20="Yes",1,IF('Data Entry'!AH20="No",0,IF('Data Entry'!AH20="Not Possible","",2)))</f>
        <v>2</v>
      </c>
      <c r="AI20" s="87">
        <f>IF('Data Entry'!AI20="Yes",1,IF('Data Entry'!AI20="No",0,IF('Data Entry'!AI20="Not Possible","",2)))</f>
        <v>2</v>
      </c>
      <c r="AJ20" s="87">
        <f>IF('Data Entry'!AJ20="Yes",1,IF('Data Entry'!AJ20="No",0,IF('Data Entry'!AJ20="Not Possible","",2)))</f>
        <v>2</v>
      </c>
      <c r="AK20" s="87">
        <f>IF('Data Entry'!AK20="Yes",1,IF('Data Entry'!AK20="No",0,IF('Data Entry'!AK20="Not Possible","",2)))</f>
        <v>2</v>
      </c>
      <c r="AL20" s="87">
        <f>IF('Data Entry'!AL20="Yes",1,IF('Data Entry'!AL20="No",0,IF('Data Entry'!AL20="Not Possible","",2)))</f>
        <v>2</v>
      </c>
      <c r="AM20" s="87">
        <f>IF('Data Entry'!AM20="Yes",1,IF('Data Entry'!AM20="No",0,IF('Data Entry'!AM20="Not Possible","",2)))</f>
        <v>2</v>
      </c>
      <c r="AN20" s="87">
        <f>IF('Data Entry'!AN20="Yes",1,IF('Data Entry'!AN20="No",0,IF('Data Entry'!AN20="Not Possible","",2)))</f>
        <v>2</v>
      </c>
      <c r="AO20" s="87">
        <f>IF('Data Entry'!AO20="Yes",1,IF('Data Entry'!AO20="No",0,IF('Data Entry'!AO20="Not Possible","",2)))</f>
        <v>2</v>
      </c>
      <c r="AP20" s="87">
        <f>IF('Data Entry'!AP20="Yes",1,IF('Data Entry'!AP20="No",0,IF('Data Entry'!AP20="Not Possible","",2)))</f>
        <v>2</v>
      </c>
      <c r="AQ20" s="87">
        <f>IF('Data Entry'!AQ20="Yes",1,IF('Data Entry'!AQ20="No",0,IF('Data Entry'!AQ20="Not Possible","",2)))</f>
        <v>2</v>
      </c>
      <c r="AR20" s="87">
        <f>IF('Data Entry'!AR20="Yes",1,IF('Data Entry'!AR20="No",0,IF('Data Entry'!AR20="Not Possible","",2)))</f>
        <v>2</v>
      </c>
      <c r="AS20" s="87">
        <f>IF('Data Entry'!AS20="Yes",1,IF('Data Entry'!AS20="No",0,IF('Data Entry'!AS20="Not Possible","",2)))</f>
        <v>2</v>
      </c>
      <c r="AT20" s="87">
        <f>IF('Data Entry'!AT20="Yes",1,IF('Data Entry'!AT20="No",0,IF('Data Entry'!AT20="Not Possible","",2)))</f>
        <v>2</v>
      </c>
      <c r="AU20" s="87">
        <f>IF('Data Entry'!AU20="Yes",1,IF('Data Entry'!AU20="No",0,IF('Data Entry'!AU20="Not Possible","",2)))</f>
        <v>2</v>
      </c>
      <c r="AV20" s="87">
        <f>IF('Data Entry'!AV20="Yes",1,IF('Data Entry'!AV20="No",0,IF('Data Entry'!AV20="Not Possible","",2)))</f>
        <v>2</v>
      </c>
      <c r="AW20" s="87">
        <f>IF('Data Entry'!AW20="Yes",1,IF('Data Entry'!AW20="No",0,IF('Data Entry'!AW20="Not Possible","",2)))</f>
        <v>2</v>
      </c>
      <c r="AX20" s="87">
        <f>IF('Data Entry'!AX20="Yes",1,IF('Data Entry'!AX20="No",0,IF('Data Entry'!AX20="Not Possible","",2)))</f>
        <v>2</v>
      </c>
      <c r="AY20" s="87">
        <f>IF('Data Entry'!AY20="Yes",1,IF('Data Entry'!AY20="No",0,IF('Data Entry'!AY20="Not Possible","",2)))</f>
        <v>2</v>
      </c>
      <c r="AZ20" s="87">
        <f>IF('Data Entry'!AZ20="Yes",1,IF('Data Entry'!AZ20="No",0,IF('Data Entry'!AZ20="Not Possible","",2)))</f>
        <v>2</v>
      </c>
      <c r="BA20" s="87">
        <f>IF('Data Entry'!BA20="Yes",1,IF('Data Entry'!BA20="No",0,IF('Data Entry'!BA20="Not Possible","",2)))</f>
        <v>2</v>
      </c>
      <c r="BB20" s="87">
        <f>IF('Data Entry'!BB20="Yes",1,IF('Data Entry'!BB20="No",0,IF('Data Entry'!BB20="Not Possible","",2)))</f>
        <v>2</v>
      </c>
      <c r="BC20" s="87">
        <f>IF('Data Entry'!BC20="Yes",1,IF('Data Entry'!BC20="No",0,IF('Data Entry'!BC20="Not Possible","",2)))</f>
        <v>2</v>
      </c>
      <c r="BD20" s="87">
        <f>IF('Data Entry'!BD20="Yes",1,IF('Data Entry'!BD20="No",0,IF('Data Entry'!BD20="Not Possible","",2)))</f>
        <v>2</v>
      </c>
      <c r="BE20" s="87">
        <f>IF('Data Entry'!BE20="Yes",1,IF('Data Entry'!BE20="No",0,IF('Data Entry'!BE20="Not Possible","",2)))</f>
        <v>2</v>
      </c>
      <c r="BF20" s="87">
        <f>IF('Data Entry'!BF20="Yes",1,IF('Data Entry'!BF20="No",0,IF('Data Entry'!BF20="Not Possible","",2)))</f>
        <v>2</v>
      </c>
      <c r="BG20" s="87">
        <f>IF('Data Entry'!BG20="Yes",1,IF('Data Entry'!BG20="No",0,IF('Data Entry'!BG20="Not Possible","",2)))</f>
        <v>2</v>
      </c>
      <c r="BH20" s="87">
        <f>IF('Data Entry'!BH20="Yes",1,IF('Data Entry'!BH20="No",0,IF('Data Entry'!BH20="Not Possible","",2)))</f>
        <v>2</v>
      </c>
      <c r="BI20" s="87">
        <f>IF('Data Entry'!BI20="Yes",1,IF('Data Entry'!BI20="No",0,IF('Data Entry'!BI20="Not Possible","",2)))</f>
        <v>2</v>
      </c>
      <c r="BJ20" s="87">
        <f>IF('Data Entry'!BJ20="Yes",1,IF('Data Entry'!BJ20="No",0,IF('Data Entry'!BJ20="Not Possible","",2)))</f>
        <v>2</v>
      </c>
      <c r="BK20" s="87">
        <f>IF('Data Entry'!BK20="Yes",1,IF('Data Entry'!BK20="No",0,IF('Data Entry'!BK20="Not Possible","",2)))</f>
        <v>2</v>
      </c>
      <c r="BL20" s="87">
        <f>IF('Data Entry'!BL20="Yes",1,IF('Data Entry'!BL20="No",0,IF('Data Entry'!BL20="Not Possible","",2)))</f>
        <v>2</v>
      </c>
      <c r="BM20" s="87">
        <f>IF('Data Entry'!BM20="Yes",1,IF('Data Entry'!BM20="No",0,IF('Data Entry'!BM20="Not Possible","",2)))</f>
        <v>2</v>
      </c>
      <c r="BN20" s="87">
        <f>IF('Data Entry'!BN20="Yes",1,IF('Data Entry'!BN20="No",0,IF('Data Entry'!BN20="Not Possible","",2)))</f>
        <v>2</v>
      </c>
      <c r="BO20" s="87">
        <f>IF('Data Entry'!BO20="Yes",1,IF('Data Entry'!BO20="No",0,IF('Data Entry'!BO20="Not Possible","",2)))</f>
        <v>2</v>
      </c>
      <c r="BP20" s="87">
        <f>IF('Data Entry'!BP20="Yes",1,IF('Data Entry'!BP20="No",0,IF('Data Entry'!BP20="Not Possible","",2)))</f>
        <v>2</v>
      </c>
      <c r="BQ20" s="87">
        <f>IF('Data Entry'!BQ20="Yes",1,IF('Data Entry'!BQ20="No",0,IF('Data Entry'!BQ20="Not Possible","",2)))</f>
        <v>2</v>
      </c>
      <c r="BR20" s="87">
        <f>IF('Data Entry'!BR20="Yes",1,IF('Data Entry'!BR20="No",0,IF('Data Entry'!BR20="Not Possible","",2)))</f>
        <v>2</v>
      </c>
      <c r="BS20" s="87">
        <f>IF('Data Entry'!BS20="Yes",1,IF('Data Entry'!BS20="No",0,IF('Data Entry'!BS20="Not Possible","",2)))</f>
        <v>2</v>
      </c>
      <c r="BT20" s="87">
        <f>IF('Data Entry'!BT20="Yes",1,IF('Data Entry'!BT20="No",0,IF('Data Entry'!BT20="Not Possible","",2)))</f>
        <v>2</v>
      </c>
      <c r="BU20" s="87">
        <f>IF('Data Entry'!BU20="Yes",1,IF('Data Entry'!BU20="No",0,IF('Data Entry'!BU20="Not Possible","",2)))</f>
        <v>2</v>
      </c>
      <c r="BV20" s="87">
        <f>IF('Data Entry'!BV20="Yes",1,IF('Data Entry'!BV20="No",0,IF('Data Entry'!BV20="Not Possible","",2)))</f>
        <v>2</v>
      </c>
      <c r="BW20" s="87">
        <f>IF('Data Entry'!BW20="Yes",1,IF('Data Entry'!BW20="No",0,IF('Data Entry'!BW20="Not Possible","",2)))</f>
        <v>2</v>
      </c>
      <c r="BX20" s="87">
        <f>IF('Data Entry'!BX20="Yes",1,IF('Data Entry'!BX20="No",0,IF('Data Entry'!BX20="Not Possible","",2)))</f>
        <v>2</v>
      </c>
      <c r="BY20" s="87">
        <f>IF('Data Entry'!BY20="Yes",1,IF('Data Entry'!BY20="No",0,IF('Data Entry'!BY20="Not Possible","",2)))</f>
        <v>2</v>
      </c>
      <c r="BZ20" s="87">
        <f>IF('Data Entry'!BZ20="Yes",1,IF('Data Entry'!BZ20="No",0,IF('Data Entry'!BZ20="Not Possible","",2)))</f>
        <v>2</v>
      </c>
      <c r="CA20" s="87">
        <f>IF('Data Entry'!CA20="Yes",1,IF('Data Entry'!CA20="No",0,IF('Data Entry'!CA20="Not Possible","",2)))</f>
        <v>2</v>
      </c>
      <c r="CB20" s="87">
        <f>IF('Data Entry'!CB20="Yes",1,IF('Data Entry'!CB20="No",0,IF('Data Entry'!CB20="Not Possible","",2)))</f>
        <v>2</v>
      </c>
      <c r="CC20" s="87">
        <f>IF('Data Entry'!CC20="Yes",1,IF('Data Entry'!CC20="No",0,IF('Data Entry'!CC20="Not Possible","",2)))</f>
        <v>2</v>
      </c>
      <c r="CD20" s="87">
        <f>IF('Data Entry'!CD20="Yes",1,IF('Data Entry'!CD20="No",0,IF('Data Entry'!CD20="Not Possible","",2)))</f>
        <v>2</v>
      </c>
      <c r="CE20" s="87">
        <f>IF('Data Entry'!CE20="Yes",1,IF('Data Entry'!CE20="No",0,IF('Data Entry'!CE20="Not Possible","",2)))</f>
        <v>2</v>
      </c>
      <c r="CF20" s="87">
        <f>IF('Data Entry'!CF20="Yes",1,IF('Data Entry'!CF20="No",0,IF('Data Entry'!CF20="Not Possible","",2)))</f>
        <v>2</v>
      </c>
      <c r="CG20" s="87">
        <f>IF('Data Entry'!CG20="Yes",1,IF('Data Entry'!CG20="No",0,IF('Data Entry'!CG20="Not Possible","",2)))</f>
        <v>2</v>
      </c>
      <c r="CH20" s="87">
        <f>IF('Data Entry'!CH20="Yes",1,IF('Data Entry'!CH20="No",0,IF('Data Entry'!CH20="Not Possible","",2)))</f>
        <v>2</v>
      </c>
      <c r="CI20" s="87">
        <f>IF('Data Entry'!CI20="Yes",1,IF('Data Entry'!CI20="No",0,IF('Data Entry'!CI20="Not Possible","",2)))</f>
        <v>2</v>
      </c>
      <c r="CJ20" s="87">
        <f>IF('Data Entry'!CJ20="Yes",1,IF('Data Entry'!CJ20="No",0,IF('Data Entry'!CJ20="Not Possible","",2)))</f>
        <v>2</v>
      </c>
      <c r="CK20" s="87">
        <f>IF('Data Entry'!CK20="Yes",1,IF('Data Entry'!CK20="No",0,IF('Data Entry'!CK20="Not Possible","",2)))</f>
        <v>2</v>
      </c>
      <c r="CL20" s="87">
        <f>IF('Data Entry'!CL20="Yes",1,IF('Data Entry'!CL20="No",0,IF('Data Entry'!CL20="Not Possible","",2)))</f>
        <v>2</v>
      </c>
      <c r="CM20" s="87">
        <f>IF('Data Entry'!CM20="Yes",1,IF('Data Entry'!CM20="No",0,IF('Data Entry'!CM20="Not Possible","",2)))</f>
        <v>2</v>
      </c>
      <c r="CN20" s="87">
        <f>IF('Data Entry'!CN20="Yes",1,IF('Data Entry'!CN20="No",0,IF('Data Entry'!CN20="Not Possible","",2)))</f>
        <v>2</v>
      </c>
      <c r="CO20" s="87">
        <f>IF('Data Entry'!CO20="Yes",1,IF('Data Entry'!CO20="No",0,IF('Data Entry'!CO20="Not Possible","",2)))</f>
        <v>2</v>
      </c>
      <c r="CP20" s="87">
        <f>IF('Data Entry'!CP20="Yes",1,IF('Data Entry'!CP20="No",0,IF('Data Entry'!CP20="Not Possible","",2)))</f>
        <v>2</v>
      </c>
      <c r="CQ20" s="87">
        <f>IF('Data Entry'!CQ20="Yes",1,IF('Data Entry'!CQ20="No",0,IF('Data Entry'!CQ20="Not Possible","",2)))</f>
        <v>2</v>
      </c>
      <c r="CR20" s="87">
        <f>IF('Data Entry'!CR20="Yes",1,IF('Data Entry'!CR20="No",0,IF('Data Entry'!CR20="Not Possible","",2)))</f>
        <v>2</v>
      </c>
      <c r="CS20" s="87">
        <f>IF('Data Entry'!CS20="Yes",1,IF('Data Entry'!CS20="No",0,IF('Data Entry'!CS20="Not Possible","",2)))</f>
        <v>2</v>
      </c>
      <c r="CT20" s="87">
        <f>IF('Data Entry'!CT20="Yes",1,IF('Data Entry'!CT20="No",0,IF('Data Entry'!CT20="Not Possible","",2)))</f>
        <v>2</v>
      </c>
      <c r="CU20" s="87">
        <f>IF('Data Entry'!CU20="Yes",1,IF('Data Entry'!CU20="No",0,IF('Data Entry'!CU20="Not Possible","",2)))</f>
        <v>2</v>
      </c>
      <c r="CV20" s="87">
        <f>IF('Data Entry'!CV20="Yes",1,IF('Data Entry'!CV20="No",0,IF('Data Entry'!CV20="Not Possible","",2)))</f>
        <v>2</v>
      </c>
      <c r="CW20" s="87">
        <f>IF('Data Entry'!CW20="Yes",1,IF('Data Entry'!CW20="No",0,IF('Data Entry'!CW20="Not Possible","",2)))</f>
        <v>2</v>
      </c>
      <c r="CX20" s="87">
        <f>IF('Data Entry'!CX20="Yes",1,IF('Data Entry'!CX20="No",0,IF('Data Entry'!CX20="Not Possible","",2)))</f>
        <v>2</v>
      </c>
      <c r="CY20" s="87">
        <f>IF('Data Entry'!CY20="Yes",1,IF('Data Entry'!CY20="No",0,IF('Data Entry'!CY20="Not Possible","",2)))</f>
        <v>2</v>
      </c>
      <c r="CZ20" s="87">
        <f>IF('Data Entry'!CZ20="Yes",1,IF('Data Entry'!CZ20="No",0,IF('Data Entry'!CZ20="Not Possible","",2)))</f>
        <v>2</v>
      </c>
      <c r="DA20" s="87">
        <f>IF('Data Entry'!DA20="Yes",1,IF('Data Entry'!DA20="No",0,IF('Data Entry'!DA20="Not Possible","",2)))</f>
        <v>2</v>
      </c>
      <c r="DB20" s="87">
        <f>IF('Data Entry'!DB20="Yes",1,IF('Data Entry'!DB20="No",0,IF('Data Entry'!DB20="Not Possible","",2)))</f>
        <v>2</v>
      </c>
      <c r="DC20" s="87">
        <f>IF('Data Entry'!DC20="Yes",1,IF('Data Entry'!DC20="No",0,IF('Data Entry'!DC20="Not Possible","",2)))</f>
        <v>2</v>
      </c>
      <c r="DD20" s="87">
        <f>IF('Data Entry'!DD20="Yes",1,IF('Data Entry'!DD20="No",0,IF('Data Entry'!DD20="Not Possible","",2)))</f>
        <v>2</v>
      </c>
      <c r="DE20" s="87">
        <f>IF('Data Entry'!DE20="Yes",1,IF('Data Entry'!DE20="No",0,IF('Data Entry'!DE20="Not Possible","",2)))</f>
        <v>2</v>
      </c>
      <c r="DF20" s="87">
        <f>IF('Data Entry'!DF20="Yes",1,IF('Data Entry'!DF20="No",0,IF('Data Entry'!DF20="Not Possible","",2)))</f>
        <v>2</v>
      </c>
      <c r="DG20" s="87">
        <f>IF('Data Entry'!DG20="Yes",1,IF('Data Entry'!DG20="No",0,IF('Data Entry'!DG20="Not Possible","",2)))</f>
        <v>2</v>
      </c>
      <c r="DH20" s="87">
        <f>IF('Data Entry'!DH20="Yes",1,IF('Data Entry'!DH20="No",0,IF('Data Entry'!DH20="Not Possible","",2)))</f>
        <v>2</v>
      </c>
      <c r="DI20" s="87">
        <f>IF('Data Entry'!DI20="Yes",1,IF('Data Entry'!DI20="No",0,IF('Data Entry'!DI20="Not Possible","",2)))</f>
        <v>2</v>
      </c>
      <c r="DJ20" s="87">
        <f>IF('Data Entry'!DJ20="Yes",1,IF('Data Entry'!DJ20="No",0,IF('Data Entry'!DJ20="Not Possible","",2)))</f>
        <v>2</v>
      </c>
      <c r="DK20" s="87">
        <f>IF('Data Entry'!DK20="Yes",1,IF('Data Entry'!DK20="No",0,IF('Data Entry'!DK20="Not Possible","",2)))</f>
        <v>2</v>
      </c>
      <c r="DL20" s="87">
        <f>IF('Data Entry'!DL20="Yes",1,IF('Data Entry'!DL20="No",0,IF('Data Entry'!DL20="Not Possible","",2)))</f>
        <v>2</v>
      </c>
      <c r="DM20" s="87">
        <f>IF('Data Entry'!DM20="Yes",1,IF('Data Entry'!DM20="No",0,IF('Data Entry'!DM20="Not Possible","",2)))</f>
        <v>2</v>
      </c>
      <c r="DN20" s="87">
        <f>IF('Data Entry'!DN20="Yes",1,IF('Data Entry'!DN20="No",0,IF('Data Entry'!DN20="Not Possible","",2)))</f>
        <v>2</v>
      </c>
      <c r="DO20" s="87">
        <f>IF('Data Entry'!DO20="Yes",1,IF('Data Entry'!DO20="No",0,IF('Data Entry'!DO20="Not Possible","",2)))</f>
        <v>2</v>
      </c>
      <c r="DP20" s="87">
        <f>IF('Data Entry'!DP20="Yes",1,IF('Data Entry'!DP20="No",0,IF('Data Entry'!DP20="Not Possible","",2)))</f>
        <v>2</v>
      </c>
      <c r="DQ20" s="87">
        <f>IF('Data Entry'!DQ20="Yes",1,IF('Data Entry'!DQ20="No",0,IF('Data Entry'!DQ20="Not Possible","",2)))</f>
        <v>2</v>
      </c>
      <c r="DR20" s="87">
        <f>IF('Data Entry'!DR20="Yes",1,IF('Data Entry'!DR20="No",0,IF('Data Entry'!DR20="Not Possible","",2)))</f>
        <v>2</v>
      </c>
      <c r="DS20" s="87">
        <f>IF('Data Entry'!DS20="Yes",1,IF('Data Entry'!DS20="No",0,IF('Data Entry'!DS20="Not Possible","",2)))</f>
        <v>2</v>
      </c>
      <c r="DT20" s="87">
        <f>IF('Data Entry'!DT20="Yes",1,IF('Data Entry'!DT20="No",0,IF('Data Entry'!DT20="Not Possible","",2)))</f>
        <v>2</v>
      </c>
    </row>
    <row r="21" spans="1:124" s="74" customFormat="1">
      <c r="A21" s="165" t="s">
        <v>23</v>
      </c>
      <c r="B21" s="165"/>
      <c r="C21" s="165"/>
      <c r="D21" s="165"/>
      <c r="E21" s="102">
        <f>IF('Data Entry'!E21="Yes",1,IF('Data Entry'!E21="No",0,IF('Data Entry'!E21="Not Possible","",2)))</f>
        <v>2</v>
      </c>
      <c r="F21" s="102">
        <f>IF('Data Entry'!F21="Yes",1,IF('Data Entry'!F21="No",0,IF('Data Entry'!F21="Not Possible","",2)))</f>
        <v>2</v>
      </c>
      <c r="G21" s="102">
        <f>IF('Data Entry'!G21="Yes",1,IF('Data Entry'!G21="No",0,IF('Data Entry'!G21="Not Possible","",2)))</f>
        <v>2</v>
      </c>
      <c r="H21" s="102">
        <f>IF('Data Entry'!H21="Yes",1,IF('Data Entry'!H21="No",0,IF('Data Entry'!H21="Not Possible","",2)))</f>
        <v>2</v>
      </c>
      <c r="I21" s="102">
        <f>IF('Data Entry'!I21="Yes",1,IF('Data Entry'!I21="No",0,IF('Data Entry'!I21="Not Possible","",2)))</f>
        <v>2</v>
      </c>
      <c r="J21" s="102">
        <f>IF('Data Entry'!J21="Yes",1,IF('Data Entry'!J21="No",0,IF('Data Entry'!J21="Not Possible","",2)))</f>
        <v>2</v>
      </c>
      <c r="K21" s="102">
        <f>IF('Data Entry'!K21="Yes",1,IF('Data Entry'!K21="No",0,IF('Data Entry'!K21="Not Possible","",2)))</f>
        <v>2</v>
      </c>
      <c r="L21" s="102">
        <f>IF('Data Entry'!L21="Yes",1,IF('Data Entry'!L21="No",0,IF('Data Entry'!L21="Not Possible","",2)))</f>
        <v>2</v>
      </c>
      <c r="M21" s="102">
        <f>IF('Data Entry'!M21="Yes",1,IF('Data Entry'!M21="No",0,IF('Data Entry'!M21="Not Possible","",2)))</f>
        <v>2</v>
      </c>
      <c r="N21" s="102">
        <f>IF('Data Entry'!N21="Yes",1,IF('Data Entry'!N21="No",0,IF('Data Entry'!N21="Not Possible","",2)))</f>
        <v>2</v>
      </c>
      <c r="O21" s="102">
        <f>IF('Data Entry'!O21="Yes",1,IF('Data Entry'!O21="No",0,IF('Data Entry'!O21="Not Possible","",2)))</f>
        <v>2</v>
      </c>
      <c r="P21" s="102">
        <f>IF('Data Entry'!P21="Yes",1,IF('Data Entry'!P21="No",0,IF('Data Entry'!P21="Not Possible","",2)))</f>
        <v>2</v>
      </c>
      <c r="Q21" s="102">
        <f>IF('Data Entry'!Q21="Yes",1,IF('Data Entry'!Q21="No",0,IF('Data Entry'!Q21="Not Possible","",2)))</f>
        <v>2</v>
      </c>
      <c r="R21" s="102">
        <f>IF('Data Entry'!R21="Yes",1,IF('Data Entry'!R21="No",0,IF('Data Entry'!R21="Not Possible","",2)))</f>
        <v>2</v>
      </c>
      <c r="S21" s="102">
        <f>IF('Data Entry'!S21="Yes",1,IF('Data Entry'!S21="No",0,IF('Data Entry'!S21="Not Possible","",2)))</f>
        <v>2</v>
      </c>
      <c r="T21" s="102">
        <f>IF('Data Entry'!T21="Yes",1,IF('Data Entry'!T21="No",0,IF('Data Entry'!T21="Not Possible","",2)))</f>
        <v>2</v>
      </c>
      <c r="U21" s="102">
        <f>IF('Data Entry'!U21="Yes",1,IF('Data Entry'!U21="No",0,IF('Data Entry'!U21="Not Possible","",2)))</f>
        <v>2</v>
      </c>
      <c r="V21" s="102">
        <f>IF('Data Entry'!V21="Yes",1,IF('Data Entry'!V21="No",0,IF('Data Entry'!V21="Not Possible","",2)))</f>
        <v>2</v>
      </c>
      <c r="W21" s="102">
        <f>IF('Data Entry'!W21="Yes",1,IF('Data Entry'!W21="No",0,IF('Data Entry'!W21="Not Possible","",2)))</f>
        <v>2</v>
      </c>
      <c r="X21" s="102">
        <f>IF('Data Entry'!X21="Yes",1,IF('Data Entry'!X21="No",0,IF('Data Entry'!X21="Not Possible","",2)))</f>
        <v>2</v>
      </c>
      <c r="Y21" s="102">
        <f>IF('Data Entry'!Y21="Yes",1,IF('Data Entry'!Y21="No",0,IF('Data Entry'!Y21="Not Possible","",2)))</f>
        <v>2</v>
      </c>
      <c r="Z21" s="102">
        <f>IF('Data Entry'!Z21="Yes",1,IF('Data Entry'!Z21="No",0,IF('Data Entry'!Z21="Not Possible","",2)))</f>
        <v>2</v>
      </c>
      <c r="AA21" s="102">
        <f>IF('Data Entry'!AA21="Yes",1,IF('Data Entry'!AA21="No",0,IF('Data Entry'!AA21="Not Possible","",2)))</f>
        <v>2</v>
      </c>
      <c r="AB21" s="102">
        <f>IF('Data Entry'!AB21="Yes",1,IF('Data Entry'!AB21="No",0,IF('Data Entry'!AB21="Not Possible","",2)))</f>
        <v>2</v>
      </c>
      <c r="AC21" s="102">
        <f>IF('Data Entry'!AC21="Yes",1,IF('Data Entry'!AC21="No",0,IF('Data Entry'!AC21="Not Possible","",2)))</f>
        <v>2</v>
      </c>
      <c r="AD21" s="102">
        <f>IF('Data Entry'!AD21="Yes",1,IF('Data Entry'!AD21="No",0,IF('Data Entry'!AD21="Not Possible","",2)))</f>
        <v>2</v>
      </c>
      <c r="AE21" s="102">
        <f>IF('Data Entry'!AE21="Yes",1,IF('Data Entry'!AE21="No",0,IF('Data Entry'!AE21="Not Possible","",2)))</f>
        <v>2</v>
      </c>
      <c r="AF21" s="102">
        <f>IF('Data Entry'!AF21="Yes",1,IF('Data Entry'!AF21="No",0,IF('Data Entry'!AF21="Not Possible","",2)))</f>
        <v>2</v>
      </c>
      <c r="AG21" s="102">
        <f>IF('Data Entry'!AG21="Yes",1,IF('Data Entry'!AG21="No",0,IF('Data Entry'!AG21="Not Possible","",2)))</f>
        <v>2</v>
      </c>
      <c r="AH21" s="102">
        <f>IF('Data Entry'!AH21="Yes",1,IF('Data Entry'!AH21="No",0,IF('Data Entry'!AH21="Not Possible","",2)))</f>
        <v>2</v>
      </c>
      <c r="AI21" s="102">
        <f>IF('Data Entry'!AI21="Yes",1,IF('Data Entry'!AI21="No",0,IF('Data Entry'!AI21="Not Possible","",2)))</f>
        <v>2</v>
      </c>
      <c r="AJ21" s="102">
        <f>IF('Data Entry'!AJ21="Yes",1,IF('Data Entry'!AJ21="No",0,IF('Data Entry'!AJ21="Not Possible","",2)))</f>
        <v>2</v>
      </c>
      <c r="AK21" s="102">
        <f>IF('Data Entry'!AK21="Yes",1,IF('Data Entry'!AK21="No",0,IF('Data Entry'!AK21="Not Possible","",2)))</f>
        <v>2</v>
      </c>
      <c r="AL21" s="102">
        <f>IF('Data Entry'!AL21="Yes",1,IF('Data Entry'!AL21="No",0,IF('Data Entry'!AL21="Not Possible","",2)))</f>
        <v>2</v>
      </c>
      <c r="AM21" s="102">
        <f>IF('Data Entry'!AM21="Yes",1,IF('Data Entry'!AM21="No",0,IF('Data Entry'!AM21="Not Possible","",2)))</f>
        <v>2</v>
      </c>
      <c r="AN21" s="102">
        <f>IF('Data Entry'!AN21="Yes",1,IF('Data Entry'!AN21="No",0,IF('Data Entry'!AN21="Not Possible","",2)))</f>
        <v>2</v>
      </c>
      <c r="AO21" s="102">
        <f>IF('Data Entry'!AO21="Yes",1,IF('Data Entry'!AO21="No",0,IF('Data Entry'!AO21="Not Possible","",2)))</f>
        <v>2</v>
      </c>
      <c r="AP21" s="102">
        <f>IF('Data Entry'!AP21="Yes",1,IF('Data Entry'!AP21="No",0,IF('Data Entry'!AP21="Not Possible","",2)))</f>
        <v>2</v>
      </c>
      <c r="AQ21" s="102">
        <f>IF('Data Entry'!AQ21="Yes",1,IF('Data Entry'!AQ21="No",0,IF('Data Entry'!AQ21="Not Possible","",2)))</f>
        <v>2</v>
      </c>
      <c r="AR21" s="102">
        <f>IF('Data Entry'!AR21="Yes",1,IF('Data Entry'!AR21="No",0,IF('Data Entry'!AR21="Not Possible","",2)))</f>
        <v>2</v>
      </c>
      <c r="AS21" s="102">
        <f>IF('Data Entry'!AS21="Yes",1,IF('Data Entry'!AS21="No",0,IF('Data Entry'!AS21="Not Possible","",2)))</f>
        <v>2</v>
      </c>
      <c r="AT21" s="102">
        <f>IF('Data Entry'!AT21="Yes",1,IF('Data Entry'!AT21="No",0,IF('Data Entry'!AT21="Not Possible","",2)))</f>
        <v>2</v>
      </c>
      <c r="AU21" s="102">
        <f>IF('Data Entry'!AU21="Yes",1,IF('Data Entry'!AU21="No",0,IF('Data Entry'!AU21="Not Possible","",2)))</f>
        <v>2</v>
      </c>
      <c r="AV21" s="102">
        <f>IF('Data Entry'!AV21="Yes",1,IF('Data Entry'!AV21="No",0,IF('Data Entry'!AV21="Not Possible","",2)))</f>
        <v>2</v>
      </c>
      <c r="AW21" s="102">
        <f>IF('Data Entry'!AW21="Yes",1,IF('Data Entry'!AW21="No",0,IF('Data Entry'!AW21="Not Possible","",2)))</f>
        <v>2</v>
      </c>
      <c r="AX21" s="102">
        <f>IF('Data Entry'!AX21="Yes",1,IF('Data Entry'!AX21="No",0,IF('Data Entry'!AX21="Not Possible","",2)))</f>
        <v>2</v>
      </c>
      <c r="AY21" s="102">
        <f>IF('Data Entry'!AY21="Yes",1,IF('Data Entry'!AY21="No",0,IF('Data Entry'!AY21="Not Possible","",2)))</f>
        <v>2</v>
      </c>
      <c r="AZ21" s="102">
        <f>IF('Data Entry'!AZ21="Yes",1,IF('Data Entry'!AZ21="No",0,IF('Data Entry'!AZ21="Not Possible","",2)))</f>
        <v>2</v>
      </c>
      <c r="BA21" s="102">
        <f>IF('Data Entry'!BA21="Yes",1,IF('Data Entry'!BA21="No",0,IF('Data Entry'!BA21="Not Possible","",2)))</f>
        <v>2</v>
      </c>
      <c r="BB21" s="102">
        <f>IF('Data Entry'!BB21="Yes",1,IF('Data Entry'!BB21="No",0,IF('Data Entry'!BB21="Not Possible","",2)))</f>
        <v>2</v>
      </c>
      <c r="BC21" s="102">
        <f>IF('Data Entry'!BC21="Yes",1,IF('Data Entry'!BC21="No",0,IF('Data Entry'!BC21="Not Possible","",2)))</f>
        <v>2</v>
      </c>
      <c r="BD21" s="102">
        <f>IF('Data Entry'!BD21="Yes",1,IF('Data Entry'!BD21="No",0,IF('Data Entry'!BD21="Not Possible","",2)))</f>
        <v>2</v>
      </c>
      <c r="BE21" s="102">
        <f>IF('Data Entry'!BE21="Yes",1,IF('Data Entry'!BE21="No",0,IF('Data Entry'!BE21="Not Possible","",2)))</f>
        <v>2</v>
      </c>
      <c r="BF21" s="102">
        <f>IF('Data Entry'!BF21="Yes",1,IF('Data Entry'!BF21="No",0,IF('Data Entry'!BF21="Not Possible","",2)))</f>
        <v>2</v>
      </c>
      <c r="BG21" s="102">
        <f>IF('Data Entry'!BG21="Yes",1,IF('Data Entry'!BG21="No",0,IF('Data Entry'!BG21="Not Possible","",2)))</f>
        <v>2</v>
      </c>
      <c r="BH21" s="102">
        <f>IF('Data Entry'!BH21="Yes",1,IF('Data Entry'!BH21="No",0,IF('Data Entry'!BH21="Not Possible","",2)))</f>
        <v>2</v>
      </c>
      <c r="BI21" s="102">
        <f>IF('Data Entry'!BI21="Yes",1,IF('Data Entry'!BI21="No",0,IF('Data Entry'!BI21="Not Possible","",2)))</f>
        <v>2</v>
      </c>
      <c r="BJ21" s="102">
        <f>IF('Data Entry'!BJ21="Yes",1,IF('Data Entry'!BJ21="No",0,IF('Data Entry'!BJ21="Not Possible","",2)))</f>
        <v>2</v>
      </c>
      <c r="BK21" s="102">
        <f>IF('Data Entry'!BK21="Yes",1,IF('Data Entry'!BK21="No",0,IF('Data Entry'!BK21="Not Possible","",2)))</f>
        <v>2</v>
      </c>
      <c r="BL21" s="102">
        <f>IF('Data Entry'!BL21="Yes",1,IF('Data Entry'!BL21="No",0,IF('Data Entry'!BL21="Not Possible","",2)))</f>
        <v>2</v>
      </c>
      <c r="BM21" s="102">
        <f>IF('Data Entry'!BM21="Yes",1,IF('Data Entry'!BM21="No",0,IF('Data Entry'!BM21="Not Possible","",2)))</f>
        <v>2</v>
      </c>
      <c r="BN21" s="102">
        <f>IF('Data Entry'!BN21="Yes",1,IF('Data Entry'!BN21="No",0,IF('Data Entry'!BN21="Not Possible","",2)))</f>
        <v>2</v>
      </c>
      <c r="BO21" s="102">
        <f>IF('Data Entry'!BO21="Yes",1,IF('Data Entry'!BO21="No",0,IF('Data Entry'!BO21="Not Possible","",2)))</f>
        <v>2</v>
      </c>
      <c r="BP21" s="102">
        <f>IF('Data Entry'!BP21="Yes",1,IF('Data Entry'!BP21="No",0,IF('Data Entry'!BP21="Not Possible","",2)))</f>
        <v>2</v>
      </c>
      <c r="BQ21" s="102">
        <f>IF('Data Entry'!BQ21="Yes",1,IF('Data Entry'!BQ21="No",0,IF('Data Entry'!BQ21="Not Possible","",2)))</f>
        <v>2</v>
      </c>
      <c r="BR21" s="102">
        <f>IF('Data Entry'!BR21="Yes",1,IF('Data Entry'!BR21="No",0,IF('Data Entry'!BR21="Not Possible","",2)))</f>
        <v>2</v>
      </c>
      <c r="BS21" s="102">
        <f>IF('Data Entry'!BS21="Yes",1,IF('Data Entry'!BS21="No",0,IF('Data Entry'!BS21="Not Possible","",2)))</f>
        <v>2</v>
      </c>
      <c r="BT21" s="102">
        <f>IF('Data Entry'!BT21="Yes",1,IF('Data Entry'!BT21="No",0,IF('Data Entry'!BT21="Not Possible","",2)))</f>
        <v>2</v>
      </c>
      <c r="BU21" s="102">
        <f>IF('Data Entry'!BU21="Yes",1,IF('Data Entry'!BU21="No",0,IF('Data Entry'!BU21="Not Possible","",2)))</f>
        <v>2</v>
      </c>
      <c r="BV21" s="102">
        <f>IF('Data Entry'!BV21="Yes",1,IF('Data Entry'!BV21="No",0,IF('Data Entry'!BV21="Not Possible","",2)))</f>
        <v>2</v>
      </c>
      <c r="BW21" s="102">
        <f>IF('Data Entry'!BW21="Yes",1,IF('Data Entry'!BW21="No",0,IF('Data Entry'!BW21="Not Possible","",2)))</f>
        <v>2</v>
      </c>
      <c r="BX21" s="102">
        <f>IF('Data Entry'!BX21="Yes",1,IF('Data Entry'!BX21="No",0,IF('Data Entry'!BX21="Not Possible","",2)))</f>
        <v>2</v>
      </c>
      <c r="BY21" s="102">
        <f>IF('Data Entry'!BY21="Yes",1,IF('Data Entry'!BY21="No",0,IF('Data Entry'!BY21="Not Possible","",2)))</f>
        <v>2</v>
      </c>
      <c r="BZ21" s="102">
        <f>IF('Data Entry'!BZ21="Yes",1,IF('Data Entry'!BZ21="No",0,IF('Data Entry'!BZ21="Not Possible","",2)))</f>
        <v>2</v>
      </c>
      <c r="CA21" s="102">
        <f>IF('Data Entry'!CA21="Yes",1,IF('Data Entry'!CA21="No",0,IF('Data Entry'!CA21="Not Possible","",2)))</f>
        <v>2</v>
      </c>
      <c r="CB21" s="102">
        <f>IF('Data Entry'!CB21="Yes",1,IF('Data Entry'!CB21="No",0,IF('Data Entry'!CB21="Not Possible","",2)))</f>
        <v>2</v>
      </c>
      <c r="CC21" s="102">
        <f>IF('Data Entry'!CC21="Yes",1,IF('Data Entry'!CC21="No",0,IF('Data Entry'!CC21="Not Possible","",2)))</f>
        <v>2</v>
      </c>
      <c r="CD21" s="102">
        <f>IF('Data Entry'!CD21="Yes",1,IF('Data Entry'!CD21="No",0,IF('Data Entry'!CD21="Not Possible","",2)))</f>
        <v>2</v>
      </c>
      <c r="CE21" s="102">
        <f>IF('Data Entry'!CE21="Yes",1,IF('Data Entry'!CE21="No",0,IF('Data Entry'!CE21="Not Possible","",2)))</f>
        <v>2</v>
      </c>
      <c r="CF21" s="102">
        <f>IF('Data Entry'!CF21="Yes",1,IF('Data Entry'!CF21="No",0,IF('Data Entry'!CF21="Not Possible","",2)))</f>
        <v>2</v>
      </c>
      <c r="CG21" s="102">
        <f>IF('Data Entry'!CG21="Yes",1,IF('Data Entry'!CG21="No",0,IF('Data Entry'!CG21="Not Possible","",2)))</f>
        <v>2</v>
      </c>
      <c r="CH21" s="102">
        <f>IF('Data Entry'!CH21="Yes",1,IF('Data Entry'!CH21="No",0,IF('Data Entry'!CH21="Not Possible","",2)))</f>
        <v>2</v>
      </c>
      <c r="CI21" s="102">
        <f>IF('Data Entry'!CI21="Yes",1,IF('Data Entry'!CI21="No",0,IF('Data Entry'!CI21="Not Possible","",2)))</f>
        <v>2</v>
      </c>
      <c r="CJ21" s="102">
        <f>IF('Data Entry'!CJ21="Yes",1,IF('Data Entry'!CJ21="No",0,IF('Data Entry'!CJ21="Not Possible","",2)))</f>
        <v>2</v>
      </c>
      <c r="CK21" s="102">
        <f>IF('Data Entry'!CK21="Yes",1,IF('Data Entry'!CK21="No",0,IF('Data Entry'!CK21="Not Possible","",2)))</f>
        <v>2</v>
      </c>
      <c r="CL21" s="102">
        <f>IF('Data Entry'!CL21="Yes",1,IF('Data Entry'!CL21="No",0,IF('Data Entry'!CL21="Not Possible","",2)))</f>
        <v>2</v>
      </c>
      <c r="CM21" s="102">
        <f>IF('Data Entry'!CM21="Yes",1,IF('Data Entry'!CM21="No",0,IF('Data Entry'!CM21="Not Possible","",2)))</f>
        <v>2</v>
      </c>
      <c r="CN21" s="102">
        <f>IF('Data Entry'!CN21="Yes",1,IF('Data Entry'!CN21="No",0,IF('Data Entry'!CN21="Not Possible","",2)))</f>
        <v>2</v>
      </c>
      <c r="CO21" s="102">
        <f>IF('Data Entry'!CO21="Yes",1,IF('Data Entry'!CO21="No",0,IF('Data Entry'!CO21="Not Possible","",2)))</f>
        <v>2</v>
      </c>
      <c r="CP21" s="102">
        <f>IF('Data Entry'!CP21="Yes",1,IF('Data Entry'!CP21="No",0,IF('Data Entry'!CP21="Not Possible","",2)))</f>
        <v>2</v>
      </c>
      <c r="CQ21" s="102">
        <f>IF('Data Entry'!CQ21="Yes",1,IF('Data Entry'!CQ21="No",0,IF('Data Entry'!CQ21="Not Possible","",2)))</f>
        <v>2</v>
      </c>
      <c r="CR21" s="102">
        <f>IF('Data Entry'!CR21="Yes",1,IF('Data Entry'!CR21="No",0,IF('Data Entry'!CR21="Not Possible","",2)))</f>
        <v>2</v>
      </c>
      <c r="CS21" s="102">
        <f>IF('Data Entry'!CS21="Yes",1,IF('Data Entry'!CS21="No",0,IF('Data Entry'!CS21="Not Possible","",2)))</f>
        <v>2</v>
      </c>
      <c r="CT21" s="102">
        <f>IF('Data Entry'!CT21="Yes",1,IF('Data Entry'!CT21="No",0,IF('Data Entry'!CT21="Not Possible","",2)))</f>
        <v>2</v>
      </c>
      <c r="CU21" s="102">
        <f>IF('Data Entry'!CU21="Yes",1,IF('Data Entry'!CU21="No",0,IF('Data Entry'!CU21="Not Possible","",2)))</f>
        <v>2</v>
      </c>
      <c r="CV21" s="102">
        <f>IF('Data Entry'!CV21="Yes",1,IF('Data Entry'!CV21="No",0,IF('Data Entry'!CV21="Not Possible","",2)))</f>
        <v>2</v>
      </c>
      <c r="CW21" s="102">
        <f>IF('Data Entry'!CW21="Yes",1,IF('Data Entry'!CW21="No",0,IF('Data Entry'!CW21="Not Possible","",2)))</f>
        <v>2</v>
      </c>
      <c r="CX21" s="102">
        <f>IF('Data Entry'!CX21="Yes",1,IF('Data Entry'!CX21="No",0,IF('Data Entry'!CX21="Not Possible","",2)))</f>
        <v>2</v>
      </c>
      <c r="CY21" s="102">
        <f>IF('Data Entry'!CY21="Yes",1,IF('Data Entry'!CY21="No",0,IF('Data Entry'!CY21="Not Possible","",2)))</f>
        <v>2</v>
      </c>
      <c r="CZ21" s="102">
        <f>IF('Data Entry'!CZ21="Yes",1,IF('Data Entry'!CZ21="No",0,IF('Data Entry'!CZ21="Not Possible","",2)))</f>
        <v>2</v>
      </c>
      <c r="DA21" s="102">
        <f>IF('Data Entry'!DA21="Yes",1,IF('Data Entry'!DA21="No",0,IF('Data Entry'!DA21="Not Possible","",2)))</f>
        <v>2</v>
      </c>
      <c r="DB21" s="102">
        <f>IF('Data Entry'!DB21="Yes",1,IF('Data Entry'!DB21="No",0,IF('Data Entry'!DB21="Not Possible","",2)))</f>
        <v>2</v>
      </c>
      <c r="DC21" s="102">
        <f>IF('Data Entry'!DC21="Yes",1,IF('Data Entry'!DC21="No",0,IF('Data Entry'!DC21="Not Possible","",2)))</f>
        <v>2</v>
      </c>
      <c r="DD21" s="102">
        <f>IF('Data Entry'!DD21="Yes",1,IF('Data Entry'!DD21="No",0,IF('Data Entry'!DD21="Not Possible","",2)))</f>
        <v>2</v>
      </c>
      <c r="DE21" s="102">
        <f>IF('Data Entry'!DE21="Yes",1,IF('Data Entry'!DE21="No",0,IF('Data Entry'!DE21="Not Possible","",2)))</f>
        <v>2</v>
      </c>
      <c r="DF21" s="102">
        <f>IF('Data Entry'!DF21="Yes",1,IF('Data Entry'!DF21="No",0,IF('Data Entry'!DF21="Not Possible","",2)))</f>
        <v>2</v>
      </c>
      <c r="DG21" s="102">
        <f>IF('Data Entry'!DG21="Yes",1,IF('Data Entry'!DG21="No",0,IF('Data Entry'!DG21="Not Possible","",2)))</f>
        <v>2</v>
      </c>
      <c r="DH21" s="102">
        <f>IF('Data Entry'!DH21="Yes",1,IF('Data Entry'!DH21="No",0,IF('Data Entry'!DH21="Not Possible","",2)))</f>
        <v>2</v>
      </c>
      <c r="DI21" s="102">
        <f>IF('Data Entry'!DI21="Yes",1,IF('Data Entry'!DI21="No",0,IF('Data Entry'!DI21="Not Possible","",2)))</f>
        <v>2</v>
      </c>
      <c r="DJ21" s="102">
        <f>IF('Data Entry'!DJ21="Yes",1,IF('Data Entry'!DJ21="No",0,IF('Data Entry'!DJ21="Not Possible","",2)))</f>
        <v>2</v>
      </c>
      <c r="DK21" s="102">
        <f>IF('Data Entry'!DK21="Yes",1,IF('Data Entry'!DK21="No",0,IF('Data Entry'!DK21="Not Possible","",2)))</f>
        <v>2</v>
      </c>
      <c r="DL21" s="102">
        <f>IF('Data Entry'!DL21="Yes",1,IF('Data Entry'!DL21="No",0,IF('Data Entry'!DL21="Not Possible","",2)))</f>
        <v>2</v>
      </c>
      <c r="DM21" s="102">
        <f>IF('Data Entry'!DM21="Yes",1,IF('Data Entry'!DM21="No",0,IF('Data Entry'!DM21="Not Possible","",2)))</f>
        <v>2</v>
      </c>
      <c r="DN21" s="102">
        <f>IF('Data Entry'!DN21="Yes",1,IF('Data Entry'!DN21="No",0,IF('Data Entry'!DN21="Not Possible","",2)))</f>
        <v>2</v>
      </c>
      <c r="DO21" s="102">
        <f>IF('Data Entry'!DO21="Yes",1,IF('Data Entry'!DO21="No",0,IF('Data Entry'!DO21="Not Possible","",2)))</f>
        <v>2</v>
      </c>
      <c r="DP21" s="102">
        <f>IF('Data Entry'!DP21="Yes",1,IF('Data Entry'!DP21="No",0,IF('Data Entry'!DP21="Not Possible","",2)))</f>
        <v>2</v>
      </c>
      <c r="DQ21" s="102">
        <f>IF('Data Entry'!DQ21="Yes",1,IF('Data Entry'!DQ21="No",0,IF('Data Entry'!DQ21="Not Possible","",2)))</f>
        <v>2</v>
      </c>
      <c r="DR21" s="102">
        <f>IF('Data Entry'!DR21="Yes",1,IF('Data Entry'!DR21="No",0,IF('Data Entry'!DR21="Not Possible","",2)))</f>
        <v>2</v>
      </c>
      <c r="DS21" s="102">
        <f>IF('Data Entry'!DS21="Yes",1,IF('Data Entry'!DS21="No",0,IF('Data Entry'!DS21="Not Possible","",2)))</f>
        <v>2</v>
      </c>
      <c r="DT21" s="102">
        <f>IF('Data Entry'!DT21="Yes",1,IF('Data Entry'!DT21="No",0,IF('Data Entry'!DT21="Not Possible","",2)))</f>
        <v>2</v>
      </c>
    </row>
    <row r="22" spans="1:124" ht="26" customHeight="1">
      <c r="A22" s="94"/>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c r="AL22" s="82"/>
      <c r="AM22" s="82"/>
      <c r="AN22" s="82"/>
    </row>
    <row r="23" spans="1:124" hidden="1">
      <c r="A23" s="160" t="s">
        <v>141</v>
      </c>
      <c r="B23" s="103"/>
      <c r="C23" s="103"/>
      <c r="D23" s="103"/>
      <c r="E23" s="103">
        <v>9</v>
      </c>
      <c r="F23" s="103">
        <v>9</v>
      </c>
      <c r="G23" s="103">
        <v>1</v>
      </c>
      <c r="H23" s="103">
        <v>8</v>
      </c>
      <c r="I23" s="103">
        <v>3</v>
      </c>
      <c r="J23" s="103">
        <v>2</v>
      </c>
      <c r="K23" s="103">
        <v>9</v>
      </c>
      <c r="L23" s="103">
        <v>6</v>
      </c>
      <c r="M23" s="103">
        <v>1</v>
      </c>
      <c r="N23" s="103">
        <f>SUM(N4:N9,N12:N15,N17:N21)-4</f>
        <v>26</v>
      </c>
      <c r="O23" s="103">
        <v>2</v>
      </c>
      <c r="P23" s="103">
        <v>2</v>
      </c>
      <c r="Q23" s="103">
        <f>SUM(Q4:Q9,Q12:Q15,Q17:Q21)-4</f>
        <v>26</v>
      </c>
      <c r="R23" s="103">
        <v>9</v>
      </c>
      <c r="S23" s="103">
        <v>4</v>
      </c>
      <c r="T23" s="103">
        <f>SUM(T4:T9,T12:T15,T17:T21)-4</f>
        <v>26</v>
      </c>
      <c r="U23" s="103">
        <v>1</v>
      </c>
      <c r="V23" s="103">
        <v>8</v>
      </c>
      <c r="W23" s="103">
        <v>7</v>
      </c>
      <c r="X23" s="103">
        <v>8</v>
      </c>
      <c r="Y23" s="103">
        <v>1</v>
      </c>
      <c r="Z23" s="103">
        <v>8</v>
      </c>
      <c r="AA23" s="103">
        <v>3</v>
      </c>
      <c r="AB23" s="103">
        <v>2</v>
      </c>
      <c r="AC23" s="103">
        <v>9</v>
      </c>
      <c r="AD23" s="103">
        <v>9</v>
      </c>
      <c r="AE23" s="103">
        <v>1</v>
      </c>
      <c r="AF23" s="103">
        <v>4</v>
      </c>
      <c r="AG23" s="103">
        <v>2</v>
      </c>
      <c r="AH23" s="103">
        <v>2</v>
      </c>
      <c r="AI23" s="103">
        <f>SUM(AI4:AI9,AI12:AI15,AI17:AI21)-4</f>
        <v>26</v>
      </c>
      <c r="AJ23" s="103">
        <v>9</v>
      </c>
      <c r="AK23" s="103">
        <v>4</v>
      </c>
      <c r="AL23" s="103">
        <f>SUM(AL4:AL9,AL12:AL15,AL17:AL21)-4</f>
        <v>26</v>
      </c>
      <c r="AM23" s="103">
        <v>1</v>
      </c>
      <c r="AN23" s="105">
        <v>8</v>
      </c>
    </row>
    <row r="24" spans="1:124" hidden="1">
      <c r="A24" s="161"/>
      <c r="E24" s="82">
        <v>0</v>
      </c>
      <c r="F24">
        <v>1</v>
      </c>
      <c r="G24">
        <v>2</v>
      </c>
      <c r="H24">
        <v>3</v>
      </c>
      <c r="I24">
        <v>4</v>
      </c>
      <c r="J24">
        <v>0</v>
      </c>
      <c r="K24" s="82">
        <v>4</v>
      </c>
      <c r="L24">
        <v>2</v>
      </c>
      <c r="M24">
        <v>3</v>
      </c>
      <c r="N24">
        <v>4</v>
      </c>
      <c r="O24">
        <v>1</v>
      </c>
      <c r="P24">
        <v>0</v>
      </c>
      <c r="Q24" s="82">
        <v>4</v>
      </c>
      <c r="R24">
        <v>2</v>
      </c>
      <c r="S24">
        <v>3</v>
      </c>
      <c r="T24">
        <v>4</v>
      </c>
      <c r="U24">
        <v>3</v>
      </c>
      <c r="V24">
        <v>4</v>
      </c>
      <c r="W24" s="82">
        <v>4</v>
      </c>
      <c r="X24">
        <v>1</v>
      </c>
      <c r="Y24">
        <v>2</v>
      </c>
      <c r="Z24">
        <v>3</v>
      </c>
      <c r="AA24">
        <v>4</v>
      </c>
      <c r="AB24">
        <v>0</v>
      </c>
      <c r="AC24" s="82">
        <v>1</v>
      </c>
      <c r="AD24">
        <v>2</v>
      </c>
      <c r="AE24">
        <v>3</v>
      </c>
      <c r="AF24">
        <v>4</v>
      </c>
      <c r="AG24">
        <v>1</v>
      </c>
      <c r="AH24">
        <v>0</v>
      </c>
      <c r="AI24" s="82">
        <v>4</v>
      </c>
      <c r="AJ24">
        <v>2</v>
      </c>
      <c r="AK24">
        <v>3</v>
      </c>
      <c r="AL24">
        <v>4</v>
      </c>
      <c r="AM24">
        <v>3</v>
      </c>
      <c r="AN24" s="105">
        <v>4</v>
      </c>
    </row>
    <row r="25" spans="1:124" hidden="1">
      <c r="A25" s="161"/>
      <c r="E25">
        <f t="shared" ref="E25:AN25" si="0">SUM(E4:E8,E12:E15,E18:E21)</f>
        <v>26</v>
      </c>
      <c r="F25">
        <f t="shared" si="0"/>
        <v>26</v>
      </c>
      <c r="G25">
        <f t="shared" si="0"/>
        <v>26</v>
      </c>
      <c r="H25">
        <f t="shared" si="0"/>
        <v>26</v>
      </c>
      <c r="I25">
        <f t="shared" si="0"/>
        <v>26</v>
      </c>
      <c r="J25">
        <f t="shared" si="0"/>
        <v>26</v>
      </c>
      <c r="K25">
        <f t="shared" si="0"/>
        <v>26</v>
      </c>
      <c r="L25">
        <f t="shared" si="0"/>
        <v>26</v>
      </c>
      <c r="M25">
        <f t="shared" si="0"/>
        <v>26</v>
      </c>
      <c r="N25">
        <f t="shared" si="0"/>
        <v>26</v>
      </c>
      <c r="O25">
        <f t="shared" si="0"/>
        <v>26</v>
      </c>
      <c r="P25">
        <f t="shared" si="0"/>
        <v>26</v>
      </c>
      <c r="Q25">
        <f t="shared" si="0"/>
        <v>26</v>
      </c>
      <c r="R25">
        <f t="shared" si="0"/>
        <v>26</v>
      </c>
      <c r="S25">
        <f t="shared" si="0"/>
        <v>26</v>
      </c>
      <c r="T25">
        <f t="shared" si="0"/>
        <v>26</v>
      </c>
      <c r="U25">
        <f t="shared" si="0"/>
        <v>26</v>
      </c>
      <c r="V25">
        <f t="shared" si="0"/>
        <v>26</v>
      </c>
      <c r="W25">
        <f t="shared" si="0"/>
        <v>26</v>
      </c>
      <c r="X25">
        <f t="shared" si="0"/>
        <v>26</v>
      </c>
      <c r="Y25">
        <f t="shared" si="0"/>
        <v>26</v>
      </c>
      <c r="Z25">
        <f t="shared" si="0"/>
        <v>26</v>
      </c>
      <c r="AA25">
        <f t="shared" si="0"/>
        <v>26</v>
      </c>
      <c r="AB25">
        <f t="shared" si="0"/>
        <v>26</v>
      </c>
      <c r="AC25">
        <f t="shared" si="0"/>
        <v>26</v>
      </c>
      <c r="AD25">
        <f t="shared" si="0"/>
        <v>26</v>
      </c>
      <c r="AE25">
        <f t="shared" si="0"/>
        <v>26</v>
      </c>
      <c r="AF25">
        <f t="shared" si="0"/>
        <v>26</v>
      </c>
      <c r="AG25">
        <f t="shared" si="0"/>
        <v>26</v>
      </c>
      <c r="AH25">
        <f t="shared" si="0"/>
        <v>26</v>
      </c>
      <c r="AI25">
        <f t="shared" si="0"/>
        <v>26</v>
      </c>
      <c r="AJ25">
        <f t="shared" si="0"/>
        <v>26</v>
      </c>
      <c r="AK25">
        <f t="shared" si="0"/>
        <v>26</v>
      </c>
      <c r="AL25">
        <f t="shared" si="0"/>
        <v>26</v>
      </c>
      <c r="AM25">
        <f t="shared" si="0"/>
        <v>26</v>
      </c>
      <c r="AN25" s="105">
        <f t="shared" si="0"/>
        <v>26</v>
      </c>
    </row>
    <row r="26" spans="1:124" hidden="1">
      <c r="A26" s="161"/>
      <c r="E26">
        <f t="shared" ref="E26:AN26" si="1">IF(E9=1,1,0)</f>
        <v>0</v>
      </c>
      <c r="F26">
        <f t="shared" si="1"/>
        <v>0</v>
      </c>
      <c r="G26">
        <f t="shared" si="1"/>
        <v>0</v>
      </c>
      <c r="H26">
        <f t="shared" si="1"/>
        <v>0</v>
      </c>
      <c r="I26">
        <f t="shared" si="1"/>
        <v>0</v>
      </c>
      <c r="J26">
        <f t="shared" si="1"/>
        <v>0</v>
      </c>
      <c r="K26">
        <f t="shared" si="1"/>
        <v>0</v>
      </c>
      <c r="L26">
        <f t="shared" si="1"/>
        <v>0</v>
      </c>
      <c r="M26">
        <f t="shared" si="1"/>
        <v>0</v>
      </c>
      <c r="N26">
        <f t="shared" si="1"/>
        <v>0</v>
      </c>
      <c r="O26">
        <f t="shared" si="1"/>
        <v>0</v>
      </c>
      <c r="P26">
        <f t="shared" si="1"/>
        <v>0</v>
      </c>
      <c r="Q26">
        <f t="shared" si="1"/>
        <v>0</v>
      </c>
      <c r="R26">
        <f t="shared" si="1"/>
        <v>0</v>
      </c>
      <c r="S26">
        <f t="shared" si="1"/>
        <v>0</v>
      </c>
      <c r="T26">
        <f t="shared" si="1"/>
        <v>0</v>
      </c>
      <c r="U26">
        <f t="shared" si="1"/>
        <v>0</v>
      </c>
      <c r="V26">
        <f t="shared" si="1"/>
        <v>0</v>
      </c>
      <c r="W26">
        <f t="shared" si="1"/>
        <v>0</v>
      </c>
      <c r="X26">
        <f t="shared" si="1"/>
        <v>0</v>
      </c>
      <c r="Y26">
        <f t="shared" si="1"/>
        <v>0</v>
      </c>
      <c r="Z26">
        <f t="shared" si="1"/>
        <v>0</v>
      </c>
      <c r="AA26">
        <f t="shared" si="1"/>
        <v>0</v>
      </c>
      <c r="AB26">
        <f t="shared" si="1"/>
        <v>0</v>
      </c>
      <c r="AC26">
        <f t="shared" si="1"/>
        <v>0</v>
      </c>
      <c r="AD26">
        <f t="shared" si="1"/>
        <v>0</v>
      </c>
      <c r="AE26">
        <f t="shared" si="1"/>
        <v>0</v>
      </c>
      <c r="AF26">
        <f t="shared" si="1"/>
        <v>0</v>
      </c>
      <c r="AG26">
        <f t="shared" si="1"/>
        <v>0</v>
      </c>
      <c r="AH26">
        <f t="shared" si="1"/>
        <v>0</v>
      </c>
      <c r="AI26">
        <f t="shared" si="1"/>
        <v>0</v>
      </c>
      <c r="AJ26">
        <f t="shared" si="1"/>
        <v>0</v>
      </c>
      <c r="AK26">
        <f t="shared" si="1"/>
        <v>0</v>
      </c>
      <c r="AL26">
        <f t="shared" si="1"/>
        <v>0</v>
      </c>
      <c r="AM26">
        <f t="shared" si="1"/>
        <v>0</v>
      </c>
      <c r="AN26" s="105">
        <f t="shared" si="1"/>
        <v>0</v>
      </c>
    </row>
    <row r="27" spans="1:124" hidden="1">
      <c r="A27" s="161"/>
      <c r="E27">
        <f t="shared" ref="E27:AN27" si="2">IF(E17=1,1,0)</f>
        <v>0</v>
      </c>
      <c r="F27">
        <f t="shared" si="2"/>
        <v>0</v>
      </c>
      <c r="G27">
        <f t="shared" si="2"/>
        <v>0</v>
      </c>
      <c r="H27">
        <f t="shared" si="2"/>
        <v>0</v>
      </c>
      <c r="I27">
        <f t="shared" si="2"/>
        <v>0</v>
      </c>
      <c r="J27">
        <f t="shared" si="2"/>
        <v>0</v>
      </c>
      <c r="K27">
        <f t="shared" si="2"/>
        <v>0</v>
      </c>
      <c r="L27">
        <f t="shared" si="2"/>
        <v>0</v>
      </c>
      <c r="M27">
        <f t="shared" si="2"/>
        <v>0</v>
      </c>
      <c r="N27">
        <f t="shared" si="2"/>
        <v>0</v>
      </c>
      <c r="O27">
        <f t="shared" si="2"/>
        <v>0</v>
      </c>
      <c r="P27">
        <f t="shared" si="2"/>
        <v>0</v>
      </c>
      <c r="Q27">
        <f t="shared" si="2"/>
        <v>0</v>
      </c>
      <c r="R27">
        <f t="shared" si="2"/>
        <v>0</v>
      </c>
      <c r="S27">
        <f t="shared" si="2"/>
        <v>0</v>
      </c>
      <c r="T27">
        <f t="shared" si="2"/>
        <v>0</v>
      </c>
      <c r="U27">
        <f t="shared" si="2"/>
        <v>0</v>
      </c>
      <c r="V27">
        <f t="shared" si="2"/>
        <v>0</v>
      </c>
      <c r="W27">
        <f t="shared" si="2"/>
        <v>0</v>
      </c>
      <c r="X27">
        <f t="shared" si="2"/>
        <v>0</v>
      </c>
      <c r="Y27">
        <f t="shared" si="2"/>
        <v>0</v>
      </c>
      <c r="Z27">
        <f t="shared" si="2"/>
        <v>0</v>
      </c>
      <c r="AA27">
        <f t="shared" si="2"/>
        <v>0</v>
      </c>
      <c r="AB27">
        <f t="shared" si="2"/>
        <v>0</v>
      </c>
      <c r="AC27">
        <f t="shared" si="2"/>
        <v>0</v>
      </c>
      <c r="AD27">
        <f t="shared" si="2"/>
        <v>0</v>
      </c>
      <c r="AE27">
        <f t="shared" si="2"/>
        <v>0</v>
      </c>
      <c r="AF27">
        <f t="shared" si="2"/>
        <v>0</v>
      </c>
      <c r="AG27">
        <f t="shared" si="2"/>
        <v>0</v>
      </c>
      <c r="AH27">
        <f t="shared" si="2"/>
        <v>0</v>
      </c>
      <c r="AI27">
        <f t="shared" si="2"/>
        <v>0</v>
      </c>
      <c r="AJ27">
        <f t="shared" si="2"/>
        <v>0</v>
      </c>
      <c r="AK27">
        <f t="shared" si="2"/>
        <v>0</v>
      </c>
      <c r="AL27">
        <f t="shared" si="2"/>
        <v>0</v>
      </c>
      <c r="AM27">
        <f t="shared" si="2"/>
        <v>0</v>
      </c>
      <c r="AN27" s="105">
        <f t="shared" si="2"/>
        <v>0</v>
      </c>
    </row>
    <row r="28" spans="1:124" ht="17" hidden="1" thickBot="1">
      <c r="A28" s="162"/>
      <c r="B28" s="95"/>
      <c r="C28" s="95"/>
      <c r="D28" s="95"/>
      <c r="E28" s="95">
        <f>SUM(E25:E27)</f>
        <v>26</v>
      </c>
      <c r="F28" s="95">
        <f t="shared" ref="F28:AN28" si="3">SUM(F25:F27)</f>
        <v>26</v>
      </c>
      <c r="G28" s="95">
        <f t="shared" si="3"/>
        <v>26</v>
      </c>
      <c r="H28" s="95">
        <f t="shared" si="3"/>
        <v>26</v>
      </c>
      <c r="I28" s="95">
        <f t="shared" si="3"/>
        <v>26</v>
      </c>
      <c r="J28" s="95">
        <f t="shared" si="3"/>
        <v>26</v>
      </c>
      <c r="K28" s="95">
        <f t="shared" si="3"/>
        <v>26</v>
      </c>
      <c r="L28" s="95">
        <f t="shared" si="3"/>
        <v>26</v>
      </c>
      <c r="M28" s="95">
        <f t="shared" si="3"/>
        <v>26</v>
      </c>
      <c r="N28" s="95">
        <f t="shared" si="3"/>
        <v>26</v>
      </c>
      <c r="O28" s="95">
        <f t="shared" si="3"/>
        <v>26</v>
      </c>
      <c r="P28" s="95">
        <f t="shared" si="3"/>
        <v>26</v>
      </c>
      <c r="Q28" s="95">
        <f t="shared" si="3"/>
        <v>26</v>
      </c>
      <c r="R28" s="95">
        <f t="shared" si="3"/>
        <v>26</v>
      </c>
      <c r="S28" s="95">
        <f t="shared" si="3"/>
        <v>26</v>
      </c>
      <c r="T28" s="95">
        <f t="shared" si="3"/>
        <v>26</v>
      </c>
      <c r="U28" s="95">
        <f t="shared" si="3"/>
        <v>26</v>
      </c>
      <c r="V28" s="95">
        <f t="shared" si="3"/>
        <v>26</v>
      </c>
      <c r="W28" s="95">
        <f t="shared" si="3"/>
        <v>26</v>
      </c>
      <c r="X28" s="95">
        <f t="shared" si="3"/>
        <v>26</v>
      </c>
      <c r="Y28" s="95">
        <f t="shared" si="3"/>
        <v>26</v>
      </c>
      <c r="Z28" s="95">
        <f t="shared" si="3"/>
        <v>26</v>
      </c>
      <c r="AA28" s="95">
        <f t="shared" si="3"/>
        <v>26</v>
      </c>
      <c r="AB28" s="95">
        <f t="shared" si="3"/>
        <v>26</v>
      </c>
      <c r="AC28" s="95">
        <f t="shared" si="3"/>
        <v>26</v>
      </c>
      <c r="AD28" s="95">
        <f t="shared" si="3"/>
        <v>26</v>
      </c>
      <c r="AE28" s="95">
        <f t="shared" si="3"/>
        <v>26</v>
      </c>
      <c r="AF28" s="95">
        <f t="shared" si="3"/>
        <v>26</v>
      </c>
      <c r="AG28" s="95">
        <f t="shared" si="3"/>
        <v>26</v>
      </c>
      <c r="AH28" s="95">
        <f t="shared" si="3"/>
        <v>26</v>
      </c>
      <c r="AI28" s="95">
        <f t="shared" si="3"/>
        <v>26</v>
      </c>
      <c r="AJ28" s="95">
        <f t="shared" si="3"/>
        <v>26</v>
      </c>
      <c r="AK28" s="95">
        <f t="shared" si="3"/>
        <v>26</v>
      </c>
      <c r="AL28" s="95">
        <f t="shared" si="3"/>
        <v>26</v>
      </c>
      <c r="AM28" s="95">
        <f t="shared" si="3"/>
        <v>26</v>
      </c>
      <c r="AN28" s="106">
        <f t="shared" si="3"/>
        <v>26</v>
      </c>
    </row>
    <row r="29" spans="1:124" hidden="1">
      <c r="A29" s="160" t="s">
        <v>142</v>
      </c>
      <c r="B29" s="103"/>
      <c r="C29" s="103"/>
      <c r="D29" s="103"/>
      <c r="E29" s="103" t="str">
        <f>IF('Data Entry'!E60="Countertherapeutic",0,"")</f>
        <v/>
      </c>
      <c r="F29" s="103" t="str">
        <f>IF('Data Entry'!F60="Countertherapeutic",0,"")</f>
        <v/>
      </c>
      <c r="G29" s="103" t="str">
        <f>IF('Data Entry'!G60="Countertherapeutic",0,"")</f>
        <v/>
      </c>
      <c r="H29" s="103" t="str">
        <f>IF('Data Entry'!H60="Countertherapeutic",0,"")</f>
        <v/>
      </c>
      <c r="I29" s="103" t="str">
        <f>IF('Data Entry'!I60="Countertherapeutic",0,"")</f>
        <v/>
      </c>
      <c r="J29" s="103" t="str">
        <f>IF('Data Entry'!J60="Countertherapeutic",0,"")</f>
        <v/>
      </c>
      <c r="K29" s="103" t="str">
        <f>IF('Data Entry'!K60="Countertherapeutic",0,"")</f>
        <v/>
      </c>
      <c r="L29" s="103" t="str">
        <f>IF('Data Entry'!L60="Countertherapeutic",0,"")</f>
        <v/>
      </c>
      <c r="M29" s="103" t="str">
        <f>IF('Data Entry'!M60="Countertherapeutic",0,"")</f>
        <v/>
      </c>
      <c r="N29" s="103" t="str">
        <f>IF('Data Entry'!N60="Countertherapeutic",0,"")</f>
        <v/>
      </c>
      <c r="O29" s="103" t="str">
        <f>IF('Data Entry'!O60="Countertherapeutic",0,"")</f>
        <v/>
      </c>
      <c r="P29" s="103" t="str">
        <f>IF('Data Entry'!P60="Countertherapeutic",0,"")</f>
        <v/>
      </c>
      <c r="Q29" s="103" t="str">
        <f>IF('Data Entry'!Q60="Countertherapeutic",0,"")</f>
        <v/>
      </c>
      <c r="R29" s="103" t="str">
        <f>IF('Data Entry'!R60="Countertherapeutic",0,"")</f>
        <v/>
      </c>
      <c r="S29" s="103" t="str">
        <f>IF('Data Entry'!S60="Countertherapeutic",0,"")</f>
        <v/>
      </c>
      <c r="T29" s="103" t="str">
        <f>IF('Data Entry'!T60="Countertherapeutic",0,"")</f>
        <v/>
      </c>
      <c r="U29" s="103" t="str">
        <f>IF('Data Entry'!U60="Countertherapeutic",0,"")</f>
        <v/>
      </c>
      <c r="V29" s="103" t="str">
        <f>IF('Data Entry'!V60="Countertherapeutic",0,"")</f>
        <v/>
      </c>
      <c r="W29" s="103" t="str">
        <f>IF('Data Entry'!W60="Countertherapeutic",0,"")</f>
        <v/>
      </c>
      <c r="X29" s="103" t="str">
        <f>IF('Data Entry'!X60="Countertherapeutic",0,"")</f>
        <v/>
      </c>
      <c r="Y29" s="103" t="str">
        <f>IF('Data Entry'!Y60="Countertherapeutic",0,"")</f>
        <v/>
      </c>
      <c r="Z29" s="103" t="str">
        <f>IF('Data Entry'!Z60="Countertherapeutic",0,"")</f>
        <v/>
      </c>
      <c r="AA29" s="103" t="str">
        <f>IF('Data Entry'!AA60="Countertherapeutic",0,"")</f>
        <v/>
      </c>
      <c r="AB29" s="103" t="str">
        <f>IF('Data Entry'!AB60="Countertherapeutic",0,"")</f>
        <v/>
      </c>
      <c r="AC29" s="103" t="str">
        <f>IF('Data Entry'!AC60="Countertherapeutic",0,"")</f>
        <v/>
      </c>
      <c r="AD29" s="103" t="str">
        <f>IF('Data Entry'!AD60="Countertherapeutic",0,"")</f>
        <v/>
      </c>
      <c r="AE29" s="103" t="str">
        <f>IF('Data Entry'!AE60="Countertherapeutic",0,"")</f>
        <v/>
      </c>
      <c r="AF29" s="103" t="str">
        <f>IF('Data Entry'!AF60="Countertherapeutic",0,"")</f>
        <v/>
      </c>
      <c r="AG29" s="103" t="str">
        <f>IF('Data Entry'!AG60="Countertherapeutic",0,"")</f>
        <v/>
      </c>
      <c r="AH29" s="103" t="str">
        <f>IF('Data Entry'!AH60="Countertherapeutic",0,"")</f>
        <v/>
      </c>
      <c r="AI29" s="103" t="str">
        <f>IF('Data Entry'!AI60="Countertherapeutic",0,"")</f>
        <v/>
      </c>
      <c r="AJ29" s="103" t="str">
        <f>IF('Data Entry'!AJ60="Countertherapeutic",0,"")</f>
        <v/>
      </c>
      <c r="AK29" s="103" t="str">
        <f>IF('Data Entry'!AK60="Countertherapeutic",0,"")</f>
        <v/>
      </c>
      <c r="AL29" s="103" t="str">
        <f>IF('Data Entry'!AL60="Countertherapeutic",0,"")</f>
        <v/>
      </c>
      <c r="AM29" s="103" t="str">
        <f>IF('Data Entry'!AM60="Countertherapeutic",0,"")</f>
        <v/>
      </c>
      <c r="AN29" s="104" t="str">
        <f>IF('Data Entry'!AN60="Countertherapeutic",0,"")</f>
        <v/>
      </c>
    </row>
    <row r="30" spans="1:124" hidden="1">
      <c r="A30" s="161"/>
      <c r="E30" t="str">
        <f>IF('Data Entry'!E60="Null",1,"")</f>
        <v/>
      </c>
      <c r="F30" t="str">
        <f>IF('Data Entry'!F60="Null",1,"")</f>
        <v/>
      </c>
      <c r="G30" t="str">
        <f>IF('Data Entry'!G60="Null",1,"")</f>
        <v/>
      </c>
      <c r="H30" t="str">
        <f>IF('Data Entry'!H60="Null",1,"")</f>
        <v/>
      </c>
      <c r="I30" t="str">
        <f>IF('Data Entry'!I60="Null",1,"")</f>
        <v/>
      </c>
      <c r="J30" t="str">
        <f>IF('Data Entry'!J60="Null",1,"")</f>
        <v/>
      </c>
      <c r="K30" t="str">
        <f>IF('Data Entry'!K60="Null",1,"")</f>
        <v/>
      </c>
      <c r="L30" t="str">
        <f>IF('Data Entry'!L60="Null",1,"")</f>
        <v/>
      </c>
      <c r="M30" t="str">
        <f>IF('Data Entry'!M60="Null",1,"")</f>
        <v/>
      </c>
      <c r="N30" t="str">
        <f>IF('Data Entry'!N60="Null",1,"")</f>
        <v/>
      </c>
      <c r="O30" t="str">
        <f>IF('Data Entry'!O60="Null",1,"")</f>
        <v/>
      </c>
      <c r="P30" t="str">
        <f>IF('Data Entry'!P60="Null",1,"")</f>
        <v/>
      </c>
      <c r="Q30" t="str">
        <f>IF('Data Entry'!Q60="Null",1,"")</f>
        <v/>
      </c>
      <c r="R30" t="str">
        <f>IF('Data Entry'!R60="Null",1,"")</f>
        <v/>
      </c>
      <c r="S30" t="str">
        <f>IF('Data Entry'!S60="Null",1,"")</f>
        <v/>
      </c>
      <c r="T30" t="str">
        <f>IF('Data Entry'!T60="Null",1,"")</f>
        <v/>
      </c>
      <c r="U30" t="str">
        <f>IF('Data Entry'!U60="Null",1,"")</f>
        <v/>
      </c>
      <c r="V30" t="str">
        <f>IF('Data Entry'!V60="Null",1,"")</f>
        <v/>
      </c>
      <c r="W30" t="str">
        <f>IF('Data Entry'!W60="Null",1,"")</f>
        <v/>
      </c>
      <c r="X30" t="str">
        <f>IF('Data Entry'!X60="Null",1,"")</f>
        <v/>
      </c>
      <c r="Y30" t="str">
        <f>IF('Data Entry'!Y60="Null",1,"")</f>
        <v/>
      </c>
      <c r="Z30" t="str">
        <f>IF('Data Entry'!Z60="Null",1,"")</f>
        <v/>
      </c>
      <c r="AA30" t="str">
        <f>IF('Data Entry'!AA60="Null",1,"")</f>
        <v/>
      </c>
      <c r="AB30" t="str">
        <f>IF('Data Entry'!AB60="Null",1,"")</f>
        <v/>
      </c>
      <c r="AC30" t="str">
        <f>IF('Data Entry'!AC60="Null",1,"")</f>
        <v/>
      </c>
      <c r="AD30" t="str">
        <f>IF('Data Entry'!AD60="Null",1,"")</f>
        <v/>
      </c>
      <c r="AE30" t="str">
        <f>IF('Data Entry'!AE60="Null",1,"")</f>
        <v/>
      </c>
      <c r="AF30" t="str">
        <f>IF('Data Entry'!AF60="Null",1,"")</f>
        <v/>
      </c>
      <c r="AG30" t="str">
        <f>IF('Data Entry'!AG60="Null",1,"")</f>
        <v/>
      </c>
      <c r="AH30" t="str">
        <f>IF('Data Entry'!AH60="Null",1,"")</f>
        <v/>
      </c>
      <c r="AI30" t="str">
        <f>IF('Data Entry'!AI60="Null",1,"")</f>
        <v/>
      </c>
      <c r="AJ30" t="str">
        <f>IF('Data Entry'!AJ60="Null",1,"")</f>
        <v/>
      </c>
      <c r="AK30" t="str">
        <f>IF('Data Entry'!AK60="Null",1,"")</f>
        <v/>
      </c>
      <c r="AL30" t="str">
        <f>IF('Data Entry'!AL60="Null",1,"")</f>
        <v/>
      </c>
      <c r="AM30" t="str">
        <f>IF('Data Entry'!AM60="Null",1,"")</f>
        <v/>
      </c>
      <c r="AN30" s="105" t="str">
        <f>IF('Data Entry'!AN60="Null",1,"")</f>
        <v/>
      </c>
    </row>
    <row r="31" spans="1:124" hidden="1">
      <c r="A31" s="161"/>
      <c r="E31" t="str">
        <f>IF('Data Entry'!E60="Inconsistent",2,"")</f>
        <v/>
      </c>
      <c r="F31" t="str">
        <f>IF('Data Entry'!F60="Inconsistent",2,"")</f>
        <v/>
      </c>
      <c r="G31" t="str">
        <f>IF('Data Entry'!G60="Inconsistent",2,"")</f>
        <v/>
      </c>
      <c r="H31" t="str">
        <f>IF('Data Entry'!H60="Inconsistent",2,"")</f>
        <v/>
      </c>
      <c r="I31" t="str">
        <f>IF('Data Entry'!I60="Inconsistent",2,"")</f>
        <v/>
      </c>
      <c r="J31" t="str">
        <f>IF('Data Entry'!J60="Inconsistent",2,"")</f>
        <v/>
      </c>
      <c r="K31" t="str">
        <f>IF('Data Entry'!K60="Inconsistent",2,"")</f>
        <v/>
      </c>
      <c r="L31" t="str">
        <f>IF('Data Entry'!L60="Inconsistent",2,"")</f>
        <v/>
      </c>
      <c r="M31" t="str">
        <f>IF('Data Entry'!M60="Inconsistent",2,"")</f>
        <v/>
      </c>
      <c r="N31" t="str">
        <f>IF('Data Entry'!N60="Inconsistent",2,"")</f>
        <v/>
      </c>
      <c r="O31" t="str">
        <f>IF('Data Entry'!O60="Inconsistent",2,"")</f>
        <v/>
      </c>
      <c r="P31" t="str">
        <f>IF('Data Entry'!P60="Inconsistent",2,"")</f>
        <v/>
      </c>
      <c r="Q31" t="str">
        <f>IF('Data Entry'!Q60="Inconsistent",2,"")</f>
        <v/>
      </c>
      <c r="R31" t="str">
        <f>IF('Data Entry'!R60="Inconsistent",2,"")</f>
        <v/>
      </c>
      <c r="S31" t="str">
        <f>IF('Data Entry'!S60="Inconsistent",2,"")</f>
        <v/>
      </c>
      <c r="T31" t="str">
        <f>IF('Data Entry'!T60="Inconsistent",2,"")</f>
        <v/>
      </c>
      <c r="U31" t="str">
        <f>IF('Data Entry'!U60="Inconsistent",2,"")</f>
        <v/>
      </c>
      <c r="V31" t="str">
        <f>IF('Data Entry'!V60="Inconsistent",2,"")</f>
        <v/>
      </c>
      <c r="W31" t="str">
        <f>IF('Data Entry'!W60="Inconsistent",2,"")</f>
        <v/>
      </c>
      <c r="X31" t="str">
        <f>IF('Data Entry'!X60="Inconsistent",2,"")</f>
        <v/>
      </c>
      <c r="Y31" t="str">
        <f>IF('Data Entry'!Y60="Inconsistent",2,"")</f>
        <v/>
      </c>
      <c r="Z31" t="str">
        <f>IF('Data Entry'!Z60="Inconsistent",2,"")</f>
        <v/>
      </c>
      <c r="AA31" t="str">
        <f>IF('Data Entry'!AA60="Inconsistent",2,"")</f>
        <v/>
      </c>
      <c r="AB31" t="str">
        <f>IF('Data Entry'!AB60="Inconsistent",2,"")</f>
        <v/>
      </c>
      <c r="AC31" t="str">
        <f>IF('Data Entry'!AC60="Inconsistent",2,"")</f>
        <v/>
      </c>
      <c r="AD31" t="str">
        <f>IF('Data Entry'!AD60="Inconsistent",2,"")</f>
        <v/>
      </c>
      <c r="AE31" t="str">
        <f>IF('Data Entry'!AE60="Inconsistent",2,"")</f>
        <v/>
      </c>
      <c r="AF31" t="str">
        <f>IF('Data Entry'!AF60="Inconsistent",2,"")</f>
        <v/>
      </c>
      <c r="AG31" t="str">
        <f>IF('Data Entry'!AG60="Inconsistent",2,"")</f>
        <v/>
      </c>
      <c r="AH31" t="str">
        <f>IF('Data Entry'!AH60="Inconsistent",2,"")</f>
        <v/>
      </c>
      <c r="AI31" t="str">
        <f>IF('Data Entry'!AI60="Inconsistent",2,"")</f>
        <v/>
      </c>
      <c r="AJ31" t="str">
        <f>IF('Data Entry'!AJ60="Inconsistent",2,"")</f>
        <v/>
      </c>
      <c r="AK31" t="str">
        <f>IF('Data Entry'!AK60="Inconsistent",2,"")</f>
        <v/>
      </c>
      <c r="AL31" t="str">
        <f>IF('Data Entry'!AL60="Inconsistent",2,"")</f>
        <v/>
      </c>
      <c r="AM31" t="str">
        <f>IF('Data Entry'!AM60="Inconsistent",2,"")</f>
        <v/>
      </c>
      <c r="AN31" s="105" t="str">
        <f>IF('Data Entry'!AN60="Inconsistent",2,"")</f>
        <v/>
      </c>
    </row>
    <row r="32" spans="1:124" hidden="1">
      <c r="A32" s="161"/>
      <c r="E32" t="str">
        <f>IF('Data Entry'!E60="Weak",3,"")</f>
        <v/>
      </c>
      <c r="F32" t="str">
        <f>IF('Data Entry'!F60="Weak",3,"")</f>
        <v/>
      </c>
      <c r="G32" t="str">
        <f>IF('Data Entry'!G60="Weak",3,"")</f>
        <v/>
      </c>
      <c r="H32" t="str">
        <f>IF('Data Entry'!H60="Weak",3,"")</f>
        <v/>
      </c>
      <c r="I32" t="str">
        <f>IF('Data Entry'!I60="Weak",3,"")</f>
        <v/>
      </c>
      <c r="J32" t="str">
        <f>IF('Data Entry'!J60="Weak",3,"")</f>
        <v/>
      </c>
      <c r="K32" t="str">
        <f>IF('Data Entry'!K60="Weak",3,"")</f>
        <v/>
      </c>
      <c r="L32" t="str">
        <f>IF('Data Entry'!L60="Weak",3,"")</f>
        <v/>
      </c>
      <c r="M32" t="str">
        <f>IF('Data Entry'!M60="Weak",3,"")</f>
        <v/>
      </c>
      <c r="N32" t="str">
        <f>IF('Data Entry'!N60="Weak",3,"")</f>
        <v/>
      </c>
      <c r="O32" t="str">
        <f>IF('Data Entry'!O60="Weak",3,"")</f>
        <v/>
      </c>
      <c r="P32" t="str">
        <f>IF('Data Entry'!P60="Weak",3,"")</f>
        <v/>
      </c>
      <c r="Q32" t="str">
        <f>IF('Data Entry'!Q60="Weak",3,"")</f>
        <v/>
      </c>
      <c r="R32" t="str">
        <f>IF('Data Entry'!R60="Weak",3,"")</f>
        <v/>
      </c>
      <c r="S32" t="str">
        <f>IF('Data Entry'!S60="Weak",3,"")</f>
        <v/>
      </c>
      <c r="T32" t="str">
        <f>IF('Data Entry'!T60="Weak",3,"")</f>
        <v/>
      </c>
      <c r="U32" t="str">
        <f>IF('Data Entry'!U60="Weak",3,"")</f>
        <v/>
      </c>
      <c r="V32" t="str">
        <f>IF('Data Entry'!V60="Weak",3,"")</f>
        <v/>
      </c>
      <c r="W32" t="str">
        <f>IF('Data Entry'!W60="Weak",3,"")</f>
        <v/>
      </c>
      <c r="X32" t="str">
        <f>IF('Data Entry'!X60="Weak",3,"")</f>
        <v/>
      </c>
      <c r="Y32" t="str">
        <f>IF('Data Entry'!Y60="Weak",3,"")</f>
        <v/>
      </c>
      <c r="Z32" t="str">
        <f>IF('Data Entry'!Z60="Weak",3,"")</f>
        <v/>
      </c>
      <c r="AA32" t="str">
        <f>IF('Data Entry'!AA60="Weak",3,"")</f>
        <v/>
      </c>
      <c r="AB32" t="str">
        <f>IF('Data Entry'!AB60="Weak",3,"")</f>
        <v/>
      </c>
      <c r="AC32" t="str">
        <f>IF('Data Entry'!AC60="Weak",3,"")</f>
        <v/>
      </c>
      <c r="AD32" t="str">
        <f>IF('Data Entry'!AD60="Weak",3,"")</f>
        <v/>
      </c>
      <c r="AE32" t="str">
        <f>IF('Data Entry'!AE60="Weak",3,"")</f>
        <v/>
      </c>
      <c r="AF32" t="str">
        <f>IF('Data Entry'!AF60="Weak",3,"")</f>
        <v/>
      </c>
      <c r="AG32" t="str">
        <f>IF('Data Entry'!AG60="Weak",3,"")</f>
        <v/>
      </c>
      <c r="AH32" t="str">
        <f>IF('Data Entry'!AH60="Weak",3,"")</f>
        <v/>
      </c>
      <c r="AI32" t="str">
        <f>IF('Data Entry'!AI60="Weak",3,"")</f>
        <v/>
      </c>
      <c r="AJ32" t="str">
        <f>IF('Data Entry'!AJ60="Weak",3,"")</f>
        <v/>
      </c>
      <c r="AK32" t="str">
        <f>IF('Data Entry'!AK60="Weak",3,"")</f>
        <v/>
      </c>
      <c r="AL32" t="str">
        <f>IF('Data Entry'!AL60="Weak",3,"")</f>
        <v/>
      </c>
      <c r="AM32" t="str">
        <f>IF('Data Entry'!AM60="Weak",3,"")</f>
        <v/>
      </c>
      <c r="AN32" s="105" t="str">
        <f>IF('Data Entry'!AN60="Weak",3,"")</f>
        <v/>
      </c>
    </row>
    <row r="33" spans="1:41" hidden="1">
      <c r="A33" s="161"/>
      <c r="E33" t="str">
        <f>IF('Data Entry'!E60="Strong",4,"")</f>
        <v/>
      </c>
      <c r="F33" t="str">
        <f>IF('Data Entry'!F60="Strong",4,"")</f>
        <v/>
      </c>
      <c r="G33" t="str">
        <f>IF('Data Entry'!G60="Strong",4,"")</f>
        <v/>
      </c>
      <c r="H33" t="str">
        <f>IF('Data Entry'!H60="Strong",4,"")</f>
        <v/>
      </c>
      <c r="I33" t="str">
        <f>IF('Data Entry'!I60="Strong",4,"")</f>
        <v/>
      </c>
      <c r="J33" t="str">
        <f>IF('Data Entry'!J60="Strong",4,"")</f>
        <v/>
      </c>
      <c r="K33" t="str">
        <f>IF('Data Entry'!K60="Strong",4,"")</f>
        <v/>
      </c>
      <c r="L33" t="str">
        <f>IF('Data Entry'!L60="Strong",4,"")</f>
        <v/>
      </c>
      <c r="M33" t="str">
        <f>IF('Data Entry'!M60="Strong",4,"")</f>
        <v/>
      </c>
      <c r="N33" t="str">
        <f>IF('Data Entry'!N60="Strong",4,"")</f>
        <v/>
      </c>
      <c r="O33" t="str">
        <f>IF('Data Entry'!O60="Strong",4,"")</f>
        <v/>
      </c>
      <c r="P33" t="str">
        <f>IF('Data Entry'!P60="Strong",4,"")</f>
        <v/>
      </c>
      <c r="Q33" t="str">
        <f>IF('Data Entry'!Q60="Strong",4,"")</f>
        <v/>
      </c>
      <c r="R33" t="str">
        <f>IF('Data Entry'!R60="Strong",4,"")</f>
        <v/>
      </c>
      <c r="S33" t="str">
        <f>IF('Data Entry'!S60="Strong",4,"")</f>
        <v/>
      </c>
      <c r="T33" t="str">
        <f>IF('Data Entry'!T60="Strong",4,"")</f>
        <v/>
      </c>
      <c r="U33" t="str">
        <f>IF('Data Entry'!U60="Strong",4,"")</f>
        <v/>
      </c>
      <c r="V33" t="str">
        <f>IF('Data Entry'!V60="Strong",4,"")</f>
        <v/>
      </c>
      <c r="W33" t="str">
        <f>IF('Data Entry'!W60="Strong",4,"")</f>
        <v/>
      </c>
      <c r="X33" t="str">
        <f>IF('Data Entry'!X60="Strong",4,"")</f>
        <v/>
      </c>
      <c r="Y33" t="str">
        <f>IF('Data Entry'!Y60="Strong",4,"")</f>
        <v/>
      </c>
      <c r="Z33" t="str">
        <f>IF('Data Entry'!Z60="Strong",4,"")</f>
        <v/>
      </c>
      <c r="AA33" t="str">
        <f>IF('Data Entry'!AA60="Strong",4,"")</f>
        <v/>
      </c>
      <c r="AB33" t="str">
        <f>IF('Data Entry'!AB60="Strong",4,"")</f>
        <v/>
      </c>
      <c r="AC33" t="str">
        <f>IF('Data Entry'!AC60="Strong",4,"")</f>
        <v/>
      </c>
      <c r="AD33" t="str">
        <f>IF('Data Entry'!AD60="Strong",4,"")</f>
        <v/>
      </c>
      <c r="AE33" t="str">
        <f>IF('Data Entry'!AE60="Strong",4,"")</f>
        <v/>
      </c>
      <c r="AF33" t="str">
        <f>IF('Data Entry'!AF60="Strong",4,"")</f>
        <v/>
      </c>
      <c r="AG33" t="str">
        <f>IF('Data Entry'!AG60="Strong",4,"")</f>
        <v/>
      </c>
      <c r="AH33" t="str">
        <f>IF('Data Entry'!AH60="Strong",4,"")</f>
        <v/>
      </c>
      <c r="AI33" t="str">
        <f>IF('Data Entry'!AI60="Strong",4,"")</f>
        <v/>
      </c>
      <c r="AJ33" t="str">
        <f>IF('Data Entry'!AJ60="Strong",4,"")</f>
        <v/>
      </c>
      <c r="AK33" t="str">
        <f>IF('Data Entry'!AK60="Strong",4,"")</f>
        <v/>
      </c>
      <c r="AL33" t="str">
        <f>IF('Data Entry'!AL60="Strong",4,"")</f>
        <v/>
      </c>
      <c r="AM33" t="str">
        <f>IF('Data Entry'!AM60="Strong",4,"")</f>
        <v/>
      </c>
      <c r="AN33" s="105" t="str">
        <f>IF('Data Entry'!AN60="Strong",4,"")</f>
        <v/>
      </c>
    </row>
    <row r="34" spans="1:41" hidden="1">
      <c r="A34" s="161"/>
      <c r="E34">
        <f>MAX(E29:E33)</f>
        <v>0</v>
      </c>
      <c r="F34">
        <f t="shared" ref="F34:AN34" si="4">MAX(F29:F33)</f>
        <v>0</v>
      </c>
      <c r="G34">
        <f t="shared" si="4"/>
        <v>0</v>
      </c>
      <c r="H34">
        <f t="shared" si="4"/>
        <v>0</v>
      </c>
      <c r="I34">
        <f t="shared" si="4"/>
        <v>0</v>
      </c>
      <c r="J34">
        <f t="shared" si="4"/>
        <v>0</v>
      </c>
      <c r="K34">
        <f t="shared" si="4"/>
        <v>0</v>
      </c>
      <c r="L34">
        <f t="shared" si="4"/>
        <v>0</v>
      </c>
      <c r="M34">
        <f t="shared" si="4"/>
        <v>0</v>
      </c>
      <c r="N34">
        <f t="shared" si="4"/>
        <v>0</v>
      </c>
      <c r="O34">
        <f t="shared" si="4"/>
        <v>0</v>
      </c>
      <c r="P34">
        <f t="shared" si="4"/>
        <v>0</v>
      </c>
      <c r="Q34">
        <f t="shared" si="4"/>
        <v>0</v>
      </c>
      <c r="R34">
        <f t="shared" si="4"/>
        <v>0</v>
      </c>
      <c r="S34">
        <f t="shared" si="4"/>
        <v>0</v>
      </c>
      <c r="T34">
        <f t="shared" si="4"/>
        <v>0</v>
      </c>
      <c r="U34">
        <f t="shared" si="4"/>
        <v>0</v>
      </c>
      <c r="V34">
        <f t="shared" si="4"/>
        <v>0</v>
      </c>
      <c r="W34">
        <f t="shared" si="4"/>
        <v>0</v>
      </c>
      <c r="X34">
        <f t="shared" si="4"/>
        <v>0</v>
      </c>
      <c r="Y34">
        <f t="shared" si="4"/>
        <v>0</v>
      </c>
      <c r="Z34">
        <f t="shared" si="4"/>
        <v>0</v>
      </c>
      <c r="AA34">
        <f t="shared" si="4"/>
        <v>0</v>
      </c>
      <c r="AB34">
        <f t="shared" si="4"/>
        <v>0</v>
      </c>
      <c r="AC34">
        <f t="shared" si="4"/>
        <v>0</v>
      </c>
      <c r="AD34">
        <f t="shared" si="4"/>
        <v>0</v>
      </c>
      <c r="AE34">
        <f t="shared" si="4"/>
        <v>0</v>
      </c>
      <c r="AF34">
        <f t="shared" si="4"/>
        <v>0</v>
      </c>
      <c r="AG34">
        <f t="shared" si="4"/>
        <v>0</v>
      </c>
      <c r="AH34">
        <f t="shared" si="4"/>
        <v>0</v>
      </c>
      <c r="AI34">
        <f t="shared" si="4"/>
        <v>0</v>
      </c>
      <c r="AJ34">
        <f t="shared" si="4"/>
        <v>0</v>
      </c>
      <c r="AK34">
        <f t="shared" si="4"/>
        <v>0</v>
      </c>
      <c r="AL34">
        <f t="shared" si="4"/>
        <v>0</v>
      </c>
      <c r="AM34">
        <f t="shared" si="4"/>
        <v>0</v>
      </c>
      <c r="AN34" s="105">
        <f t="shared" si="4"/>
        <v>0</v>
      </c>
    </row>
    <row r="35" spans="1:41" hidden="1">
      <c r="A35" s="86" t="s">
        <v>146</v>
      </c>
      <c r="B35" s="66"/>
      <c r="C35" s="66"/>
      <c r="D35" s="66"/>
      <c r="E35" s="107">
        <v>-0.37824010228367066</v>
      </c>
      <c r="F35" s="107">
        <v>-0.30518928111558852</v>
      </c>
      <c r="G35" s="107">
        <v>0.46253015848813928</v>
      </c>
      <c r="H35" s="107">
        <v>5.3271162052272669E-2</v>
      </c>
      <c r="I35" s="107">
        <v>-0.20767510451303883</v>
      </c>
      <c r="J35" s="107">
        <v>-7.1164469124066265E-2</v>
      </c>
      <c r="K35" s="107">
        <v>0.35568902628160581</v>
      </c>
      <c r="L35" s="107">
        <v>0.39417971354756742</v>
      </c>
      <c r="M35" s="107">
        <v>-0.1004320779973662</v>
      </c>
      <c r="N35" s="107">
        <v>0.12521618794984901</v>
      </c>
      <c r="O35" s="107">
        <v>-0.47908973393720522</v>
      </c>
      <c r="P35" s="107">
        <v>-1.591588146451739E-2</v>
      </c>
      <c r="Q35" s="107">
        <v>-0.40845050364106661</v>
      </c>
      <c r="R35" s="107">
        <v>-0.33274732722947942</v>
      </c>
      <c r="S35" s="107">
        <v>-0.17029107914487973</v>
      </c>
      <c r="T35" s="107">
        <v>-0.44541142050741378</v>
      </c>
      <c r="U35" s="107">
        <v>-6.7229957442672905E-2</v>
      </c>
      <c r="V35" s="107">
        <v>-0.34249380180918831</v>
      </c>
      <c r="W35" s="107">
        <v>-4.4106769525125933E-2</v>
      </c>
      <c r="X35" s="107">
        <v>-0.16828658291996945</v>
      </c>
      <c r="Y35" s="107">
        <v>-0.41811683837313196</v>
      </c>
      <c r="Z35" s="107">
        <v>0.23157833809221295</v>
      </c>
      <c r="AA35" s="107">
        <v>-0.11931619769125001</v>
      </c>
      <c r="AB35" s="107">
        <v>-8.5367049369487247E-2</v>
      </c>
      <c r="AC35" s="107">
        <v>-0.42302352270187782</v>
      </c>
      <c r="AD35" s="107">
        <v>0.26025493149305434</v>
      </c>
      <c r="AE35" s="107">
        <v>0.37004279000346396</v>
      </c>
      <c r="AF35" s="107">
        <v>-1.9049756688497177E-2</v>
      </c>
      <c r="AG35" s="107">
        <v>1.245937206564518E-3</v>
      </c>
      <c r="AH35" s="107">
        <v>-0.23011237336959844</v>
      </c>
      <c r="AI35" s="107">
        <v>-0.15265337399984169</v>
      </c>
      <c r="AJ35" s="107">
        <v>-0.44385475677624164</v>
      </c>
      <c r="AK35" s="107">
        <v>0.20890114949453997</v>
      </c>
      <c r="AL35" s="107">
        <v>0.26461024673366795</v>
      </c>
      <c r="AM35" s="107">
        <v>0.18102035718672926</v>
      </c>
      <c r="AN35" s="107">
        <v>-0.14882441196505014</v>
      </c>
      <c r="AO35" s="72"/>
    </row>
    <row r="36" spans="1:41" hidden="1">
      <c r="A36" s="86" t="s">
        <v>144</v>
      </c>
      <c r="B36" s="66"/>
      <c r="C36" s="66"/>
      <c r="D36" s="66"/>
      <c r="E36" s="107">
        <f>E34</f>
        <v>0</v>
      </c>
      <c r="F36" s="107">
        <f t="shared" ref="F36:AN36" si="5">F34</f>
        <v>0</v>
      </c>
      <c r="G36" s="107">
        <f t="shared" si="5"/>
        <v>0</v>
      </c>
      <c r="H36" s="107">
        <f t="shared" si="5"/>
        <v>0</v>
      </c>
      <c r="I36" s="107">
        <f t="shared" si="5"/>
        <v>0</v>
      </c>
      <c r="J36" s="107">
        <f t="shared" si="5"/>
        <v>0</v>
      </c>
      <c r="K36" s="107">
        <f t="shared" si="5"/>
        <v>0</v>
      </c>
      <c r="L36" s="107">
        <f t="shared" si="5"/>
        <v>0</v>
      </c>
      <c r="M36" s="107">
        <f t="shared" si="5"/>
        <v>0</v>
      </c>
      <c r="N36" s="107">
        <f t="shared" si="5"/>
        <v>0</v>
      </c>
      <c r="O36" s="107">
        <f t="shared" si="5"/>
        <v>0</v>
      </c>
      <c r="P36" s="107">
        <f t="shared" si="5"/>
        <v>0</v>
      </c>
      <c r="Q36" s="107">
        <f t="shared" si="5"/>
        <v>0</v>
      </c>
      <c r="R36" s="107">
        <f t="shared" si="5"/>
        <v>0</v>
      </c>
      <c r="S36" s="107">
        <f t="shared" si="5"/>
        <v>0</v>
      </c>
      <c r="T36" s="107">
        <f t="shared" si="5"/>
        <v>0</v>
      </c>
      <c r="U36" s="107">
        <f t="shared" si="5"/>
        <v>0</v>
      </c>
      <c r="V36" s="107">
        <f t="shared" si="5"/>
        <v>0</v>
      </c>
      <c r="W36" s="107">
        <f t="shared" si="5"/>
        <v>0</v>
      </c>
      <c r="X36" s="107">
        <f t="shared" si="5"/>
        <v>0</v>
      </c>
      <c r="Y36" s="107">
        <f t="shared" si="5"/>
        <v>0</v>
      </c>
      <c r="Z36" s="107">
        <f t="shared" si="5"/>
        <v>0</v>
      </c>
      <c r="AA36" s="107">
        <f t="shared" si="5"/>
        <v>0</v>
      </c>
      <c r="AB36" s="107">
        <f t="shared" si="5"/>
        <v>0</v>
      </c>
      <c r="AC36" s="107">
        <f t="shared" si="5"/>
        <v>0</v>
      </c>
      <c r="AD36" s="107">
        <f t="shared" si="5"/>
        <v>0</v>
      </c>
      <c r="AE36" s="107">
        <f t="shared" si="5"/>
        <v>0</v>
      </c>
      <c r="AF36" s="107">
        <f t="shared" si="5"/>
        <v>0</v>
      </c>
      <c r="AG36" s="107">
        <f t="shared" si="5"/>
        <v>0</v>
      </c>
      <c r="AH36" s="107">
        <f t="shared" si="5"/>
        <v>0</v>
      </c>
      <c r="AI36" s="107">
        <f t="shared" si="5"/>
        <v>0</v>
      </c>
      <c r="AJ36" s="107">
        <f t="shared" si="5"/>
        <v>0</v>
      </c>
      <c r="AK36" s="107">
        <f t="shared" si="5"/>
        <v>0</v>
      </c>
      <c r="AL36" s="107">
        <f t="shared" si="5"/>
        <v>0</v>
      </c>
      <c r="AM36" s="107">
        <f t="shared" si="5"/>
        <v>0</v>
      </c>
      <c r="AN36" s="107">
        <f t="shared" si="5"/>
        <v>0</v>
      </c>
      <c r="AO36" s="72"/>
    </row>
    <row r="37" spans="1:41" hidden="1">
      <c r="A37" s="86" t="s">
        <v>145</v>
      </c>
      <c r="B37" s="66"/>
      <c r="C37" s="66"/>
      <c r="D37" s="66"/>
      <c r="E37" s="107">
        <f>E36+E35</f>
        <v>-0.37824010228367066</v>
      </c>
      <c r="F37" s="107">
        <f t="shared" ref="F37:AN37" si="6">F36+F35</f>
        <v>-0.30518928111558852</v>
      </c>
      <c r="G37" s="107">
        <f t="shared" si="6"/>
        <v>0.46253015848813928</v>
      </c>
      <c r="H37" s="107">
        <f t="shared" si="6"/>
        <v>5.3271162052272669E-2</v>
      </c>
      <c r="I37" s="107">
        <f t="shared" si="6"/>
        <v>-0.20767510451303883</v>
      </c>
      <c r="J37" s="107">
        <f t="shared" si="6"/>
        <v>-7.1164469124066265E-2</v>
      </c>
      <c r="K37" s="107">
        <f t="shared" si="6"/>
        <v>0.35568902628160581</v>
      </c>
      <c r="L37" s="107">
        <f t="shared" si="6"/>
        <v>0.39417971354756742</v>
      </c>
      <c r="M37" s="107">
        <f t="shared" si="6"/>
        <v>-0.1004320779973662</v>
      </c>
      <c r="N37" s="107">
        <f t="shared" si="6"/>
        <v>0.12521618794984901</v>
      </c>
      <c r="O37" s="107">
        <f t="shared" si="6"/>
        <v>-0.47908973393720522</v>
      </c>
      <c r="P37" s="107">
        <f t="shared" si="6"/>
        <v>-1.591588146451739E-2</v>
      </c>
      <c r="Q37" s="107">
        <f t="shared" si="6"/>
        <v>-0.40845050364106661</v>
      </c>
      <c r="R37" s="107">
        <f t="shared" si="6"/>
        <v>-0.33274732722947942</v>
      </c>
      <c r="S37" s="107">
        <f t="shared" si="6"/>
        <v>-0.17029107914487973</v>
      </c>
      <c r="T37" s="107">
        <f t="shared" si="6"/>
        <v>-0.44541142050741378</v>
      </c>
      <c r="U37" s="107">
        <f t="shared" si="6"/>
        <v>-6.7229957442672905E-2</v>
      </c>
      <c r="V37" s="107">
        <f t="shared" si="6"/>
        <v>-0.34249380180918831</v>
      </c>
      <c r="W37" s="107">
        <f t="shared" si="6"/>
        <v>-4.4106769525125933E-2</v>
      </c>
      <c r="X37" s="107">
        <f t="shared" si="6"/>
        <v>-0.16828658291996945</v>
      </c>
      <c r="Y37" s="107">
        <f t="shared" si="6"/>
        <v>-0.41811683837313196</v>
      </c>
      <c r="Z37" s="107">
        <f t="shared" si="6"/>
        <v>0.23157833809221295</v>
      </c>
      <c r="AA37" s="107">
        <f t="shared" si="6"/>
        <v>-0.11931619769125001</v>
      </c>
      <c r="AB37" s="107">
        <f t="shared" si="6"/>
        <v>-8.5367049369487247E-2</v>
      </c>
      <c r="AC37" s="107">
        <f t="shared" si="6"/>
        <v>-0.42302352270187782</v>
      </c>
      <c r="AD37" s="107">
        <f t="shared" si="6"/>
        <v>0.26025493149305434</v>
      </c>
      <c r="AE37" s="107">
        <f t="shared" si="6"/>
        <v>0.37004279000346396</v>
      </c>
      <c r="AF37" s="107">
        <f t="shared" si="6"/>
        <v>-1.9049756688497177E-2</v>
      </c>
      <c r="AG37" s="107">
        <f t="shared" si="6"/>
        <v>1.245937206564518E-3</v>
      </c>
      <c r="AH37" s="107">
        <f t="shared" si="6"/>
        <v>-0.23011237336959844</v>
      </c>
      <c r="AI37" s="107">
        <f t="shared" si="6"/>
        <v>-0.15265337399984169</v>
      </c>
      <c r="AJ37" s="107">
        <f t="shared" si="6"/>
        <v>-0.44385475677624164</v>
      </c>
      <c r="AK37" s="107">
        <f t="shared" si="6"/>
        <v>0.20890114949453997</v>
      </c>
      <c r="AL37" s="107">
        <f t="shared" si="6"/>
        <v>0.26461024673366795</v>
      </c>
      <c r="AM37" s="107">
        <f t="shared" si="6"/>
        <v>0.18102035718672926</v>
      </c>
      <c r="AN37" s="107">
        <f t="shared" si="6"/>
        <v>-0.14882441196505014</v>
      </c>
      <c r="AO37" s="72"/>
    </row>
    <row r="38" spans="1:41" hidden="1">
      <c r="A38" s="86" t="s">
        <v>140</v>
      </c>
      <c r="B38" s="66"/>
      <c r="C38" s="66"/>
      <c r="D38" s="66"/>
      <c r="E38" s="107">
        <f>E28</f>
        <v>26</v>
      </c>
      <c r="F38" s="107">
        <f t="shared" ref="F38:AN38" si="7">F28</f>
        <v>26</v>
      </c>
      <c r="G38" s="107">
        <f t="shared" si="7"/>
        <v>26</v>
      </c>
      <c r="H38" s="107">
        <f t="shared" si="7"/>
        <v>26</v>
      </c>
      <c r="I38" s="107">
        <f t="shared" si="7"/>
        <v>26</v>
      </c>
      <c r="J38" s="107">
        <f t="shared" si="7"/>
        <v>26</v>
      </c>
      <c r="K38" s="107">
        <f t="shared" si="7"/>
        <v>26</v>
      </c>
      <c r="L38" s="107">
        <f t="shared" si="7"/>
        <v>26</v>
      </c>
      <c r="M38" s="107">
        <f t="shared" si="7"/>
        <v>26</v>
      </c>
      <c r="N38" s="107">
        <f t="shared" si="7"/>
        <v>26</v>
      </c>
      <c r="O38" s="107">
        <f t="shared" si="7"/>
        <v>26</v>
      </c>
      <c r="P38" s="107">
        <f t="shared" si="7"/>
        <v>26</v>
      </c>
      <c r="Q38" s="107">
        <f t="shared" si="7"/>
        <v>26</v>
      </c>
      <c r="R38" s="107">
        <f t="shared" si="7"/>
        <v>26</v>
      </c>
      <c r="S38" s="107">
        <f t="shared" si="7"/>
        <v>26</v>
      </c>
      <c r="T38" s="107">
        <f t="shared" si="7"/>
        <v>26</v>
      </c>
      <c r="U38" s="107">
        <f t="shared" si="7"/>
        <v>26</v>
      </c>
      <c r="V38" s="107">
        <f t="shared" si="7"/>
        <v>26</v>
      </c>
      <c r="W38" s="107">
        <f t="shared" si="7"/>
        <v>26</v>
      </c>
      <c r="X38" s="107">
        <f t="shared" si="7"/>
        <v>26</v>
      </c>
      <c r="Y38" s="107">
        <f t="shared" si="7"/>
        <v>26</v>
      </c>
      <c r="Z38" s="107">
        <f t="shared" si="7"/>
        <v>26</v>
      </c>
      <c r="AA38" s="107">
        <f t="shared" si="7"/>
        <v>26</v>
      </c>
      <c r="AB38" s="107">
        <f t="shared" si="7"/>
        <v>26</v>
      </c>
      <c r="AC38" s="107">
        <f t="shared" si="7"/>
        <v>26</v>
      </c>
      <c r="AD38" s="107">
        <f t="shared" si="7"/>
        <v>26</v>
      </c>
      <c r="AE38" s="107">
        <f t="shared" si="7"/>
        <v>26</v>
      </c>
      <c r="AF38" s="107">
        <f t="shared" si="7"/>
        <v>26</v>
      </c>
      <c r="AG38" s="107">
        <f t="shared" si="7"/>
        <v>26</v>
      </c>
      <c r="AH38" s="107">
        <f t="shared" si="7"/>
        <v>26</v>
      </c>
      <c r="AI38" s="107">
        <f t="shared" si="7"/>
        <v>26</v>
      </c>
      <c r="AJ38" s="107">
        <f t="shared" si="7"/>
        <v>26</v>
      </c>
      <c r="AK38" s="107">
        <f t="shared" si="7"/>
        <v>26</v>
      </c>
      <c r="AL38" s="107">
        <f t="shared" si="7"/>
        <v>26</v>
      </c>
      <c r="AM38" s="107">
        <f t="shared" si="7"/>
        <v>26</v>
      </c>
      <c r="AN38" s="107">
        <f t="shared" si="7"/>
        <v>26</v>
      </c>
      <c r="AO38" s="72"/>
    </row>
    <row r="39" spans="1:41" hidden="1">
      <c r="A39" s="86" t="s">
        <v>143</v>
      </c>
      <c r="B39" s="66"/>
      <c r="C39" s="66"/>
      <c r="D39" s="66"/>
      <c r="E39" s="107">
        <f>E38+E37</f>
        <v>25.621759897716331</v>
      </c>
      <c r="F39" s="107">
        <f t="shared" ref="F39:AN39" si="8">F38+F37</f>
        <v>25.694810718884412</v>
      </c>
      <c r="G39" s="107">
        <f t="shared" si="8"/>
        <v>26.462530158488139</v>
      </c>
      <c r="H39" s="107">
        <f t="shared" si="8"/>
        <v>26.053271162052273</v>
      </c>
      <c r="I39" s="107">
        <f t="shared" si="8"/>
        <v>25.79232489548696</v>
      </c>
      <c r="J39" s="107">
        <f t="shared" si="8"/>
        <v>25.928835530875933</v>
      </c>
      <c r="K39" s="107">
        <f t="shared" si="8"/>
        <v>26.355689026281606</v>
      </c>
      <c r="L39" s="107">
        <f t="shared" si="8"/>
        <v>26.394179713547569</v>
      </c>
      <c r="M39" s="107">
        <f t="shared" si="8"/>
        <v>25.899567922002635</v>
      </c>
      <c r="N39" s="107">
        <f t="shared" si="8"/>
        <v>26.125216187949849</v>
      </c>
      <c r="O39" s="107">
        <f t="shared" si="8"/>
        <v>25.520910266062796</v>
      </c>
      <c r="P39" s="107">
        <f t="shared" si="8"/>
        <v>25.984084118535481</v>
      </c>
      <c r="Q39" s="107">
        <f t="shared" si="8"/>
        <v>25.591549496358933</v>
      </c>
      <c r="R39" s="107">
        <f t="shared" si="8"/>
        <v>25.66725267277052</v>
      </c>
      <c r="S39" s="107">
        <f t="shared" si="8"/>
        <v>25.829708920855118</v>
      </c>
      <c r="T39" s="107">
        <f t="shared" si="8"/>
        <v>25.554588579492588</v>
      </c>
      <c r="U39" s="107">
        <f t="shared" si="8"/>
        <v>25.932770042557326</v>
      </c>
      <c r="V39" s="107">
        <f t="shared" si="8"/>
        <v>25.657506198190813</v>
      </c>
      <c r="W39" s="107">
        <f t="shared" si="8"/>
        <v>25.955893230474874</v>
      </c>
      <c r="X39" s="107">
        <f t="shared" si="8"/>
        <v>25.831713417080032</v>
      </c>
      <c r="Y39" s="107">
        <f t="shared" si="8"/>
        <v>25.58188316162687</v>
      </c>
      <c r="Z39" s="107">
        <f t="shared" si="8"/>
        <v>26.231578338092213</v>
      </c>
      <c r="AA39" s="107">
        <f t="shared" si="8"/>
        <v>25.880683802308749</v>
      </c>
      <c r="AB39" s="107">
        <f t="shared" si="8"/>
        <v>25.914632950630512</v>
      </c>
      <c r="AC39" s="107">
        <f t="shared" si="8"/>
        <v>25.576976477298121</v>
      </c>
      <c r="AD39" s="107">
        <f t="shared" si="8"/>
        <v>26.260254931493055</v>
      </c>
      <c r="AE39" s="107">
        <f t="shared" si="8"/>
        <v>26.370042790003463</v>
      </c>
      <c r="AF39" s="107">
        <f t="shared" si="8"/>
        <v>25.980950243311504</v>
      </c>
      <c r="AG39" s="107">
        <f t="shared" si="8"/>
        <v>26.001245937206566</v>
      </c>
      <c r="AH39" s="107">
        <f t="shared" si="8"/>
        <v>25.7698876266304</v>
      </c>
      <c r="AI39" s="107">
        <f t="shared" si="8"/>
        <v>25.84734662600016</v>
      </c>
      <c r="AJ39" s="107">
        <f t="shared" si="8"/>
        <v>25.55614524322376</v>
      </c>
      <c r="AK39" s="107">
        <f t="shared" si="8"/>
        <v>26.20890114949454</v>
      </c>
      <c r="AL39" s="107">
        <f t="shared" si="8"/>
        <v>26.264610246733668</v>
      </c>
      <c r="AM39" s="107">
        <f t="shared" si="8"/>
        <v>26.181020357186728</v>
      </c>
      <c r="AN39" s="107">
        <f t="shared" si="8"/>
        <v>25.851175588034948</v>
      </c>
      <c r="AO39" s="72"/>
    </row>
    <row r="40" spans="1:41" hidden="1">
      <c r="A40" s="86" t="s">
        <v>157</v>
      </c>
      <c r="B40" s="66"/>
      <c r="C40" s="66"/>
      <c r="D40" s="66"/>
      <c r="E40" s="108" t="str">
        <f>IF('Data Entry'!E40="Imm/ UC",1,"")</f>
        <v/>
      </c>
      <c r="F40" s="108" t="str">
        <f>IF('Data Entry'!F40="Imm/ UC",1,"")</f>
        <v/>
      </c>
      <c r="G40" s="108" t="str">
        <f>IF('Data Entry'!G40="Imm/ UC",1,"")</f>
        <v/>
      </c>
      <c r="H40" s="108" t="str">
        <f>IF('Data Entry'!H40="Imm/ UC",1,"")</f>
        <v/>
      </c>
      <c r="I40" s="108" t="str">
        <f>IF('Data Entry'!I40="Imm/ UC",1,"")</f>
        <v/>
      </c>
      <c r="J40" s="108" t="str">
        <f>IF('Data Entry'!J40="Imm/ UC",1,"")</f>
        <v/>
      </c>
      <c r="K40" s="108" t="str">
        <f>IF('Data Entry'!K40="Imm/ UC",1,"")</f>
        <v/>
      </c>
      <c r="L40" s="108" t="str">
        <f>IF('Data Entry'!L40="Imm/ UC",1,"")</f>
        <v/>
      </c>
      <c r="M40" s="108" t="str">
        <f>IF('Data Entry'!M40="Imm/ UC",1,"")</f>
        <v/>
      </c>
      <c r="N40" s="108" t="str">
        <f>IF('Data Entry'!N40="Imm/ UC",1,"")</f>
        <v/>
      </c>
      <c r="O40" s="108" t="str">
        <f>IF('Data Entry'!O40="Imm/ UC",1,"")</f>
        <v/>
      </c>
      <c r="P40" s="108" t="str">
        <f>IF('Data Entry'!P40="Imm/ UC",1,"")</f>
        <v/>
      </c>
      <c r="Q40" s="108" t="str">
        <f>IF('Data Entry'!Q40="Imm/ UC",1,"")</f>
        <v/>
      </c>
      <c r="R40" s="108" t="str">
        <f>IF('Data Entry'!R40="Imm/ UC",1,"")</f>
        <v/>
      </c>
      <c r="S40" s="108" t="str">
        <f>IF('Data Entry'!S40="Imm/ UC",1,"")</f>
        <v/>
      </c>
      <c r="T40" s="108" t="str">
        <f>IF('Data Entry'!T40="Imm/ UC",1,"")</f>
        <v/>
      </c>
      <c r="U40" s="108" t="str">
        <f>IF('Data Entry'!U40="Imm/ UC",1,"")</f>
        <v/>
      </c>
      <c r="V40" s="108" t="str">
        <f>IF('Data Entry'!V40="Imm/ UC",1,"")</f>
        <v/>
      </c>
      <c r="W40" s="108" t="str">
        <f>IF('Data Entry'!W40="Imm/ UC",1,"")</f>
        <v/>
      </c>
      <c r="X40" s="108" t="str">
        <f>IF('Data Entry'!X40="Imm/ UC",1,"")</f>
        <v/>
      </c>
      <c r="Y40" s="108" t="str">
        <f>IF('Data Entry'!Y40="Imm/ UC",1,"")</f>
        <v/>
      </c>
      <c r="Z40" s="108" t="str">
        <f>IF('Data Entry'!Z40="Imm/ UC",1,"")</f>
        <v/>
      </c>
      <c r="AA40" s="108" t="str">
        <f>IF('Data Entry'!AA40="Imm/ UC",1,"")</f>
        <v/>
      </c>
      <c r="AB40" s="108" t="str">
        <f>IF('Data Entry'!AB40="Imm/ UC",1,"")</f>
        <v/>
      </c>
      <c r="AC40" s="108" t="str">
        <f>IF('Data Entry'!AC40="Imm/ UC",1,"")</f>
        <v/>
      </c>
      <c r="AD40" s="108" t="str">
        <f>IF('Data Entry'!AD40="Imm/ UC",1,"")</f>
        <v/>
      </c>
      <c r="AE40" s="108" t="str">
        <f>IF('Data Entry'!AE40="Imm/ UC",1,"")</f>
        <v/>
      </c>
      <c r="AF40" s="108" t="str">
        <f>IF('Data Entry'!AF40="Imm/ UC",1,"")</f>
        <v/>
      </c>
      <c r="AG40" s="108" t="str">
        <f>IF('Data Entry'!AG40="Imm/ UC",1,"")</f>
        <v/>
      </c>
      <c r="AH40" s="108" t="str">
        <f>IF('Data Entry'!AH40="Imm/ UC",1,"")</f>
        <v/>
      </c>
      <c r="AI40" s="108" t="str">
        <f>IF('Data Entry'!AI40="Imm/ UC",1,"")</f>
        <v/>
      </c>
      <c r="AJ40" s="108" t="str">
        <f>IF('Data Entry'!AJ40="Imm/ UC",1,"")</f>
        <v/>
      </c>
      <c r="AK40" s="108" t="str">
        <f>IF('Data Entry'!AK40="Imm/ UC",1,"")</f>
        <v/>
      </c>
      <c r="AL40" s="108" t="str">
        <f>IF('Data Entry'!AL40="Imm/ UC",1,"")</f>
        <v/>
      </c>
      <c r="AM40" s="108" t="str">
        <f>IF('Data Entry'!AM40="Imm/ UC",1,"")</f>
        <v/>
      </c>
      <c r="AN40" s="108" t="str">
        <f>IF('Data Entry'!AN40="Imm/ UC",1,"")</f>
        <v/>
      </c>
      <c r="AO40" s="72"/>
    </row>
    <row r="41" spans="1:41" hidden="1">
      <c r="A41" s="86" t="s">
        <v>158</v>
      </c>
      <c r="B41" s="66"/>
      <c r="C41" s="66"/>
      <c r="D41" s="66"/>
      <c r="E41" s="108" t="str">
        <f>IF('Data Entry'!E40="≥1 week",2,"")</f>
        <v/>
      </c>
      <c r="F41" s="108" t="str">
        <f>IF('Data Entry'!F40="≥1 week",2,"")</f>
        <v/>
      </c>
      <c r="G41" s="108" t="str">
        <f>IF('Data Entry'!G40="≥1 week",2,"")</f>
        <v/>
      </c>
      <c r="H41" s="108" t="str">
        <f>IF('Data Entry'!H40="≥1 week",2,"")</f>
        <v/>
      </c>
      <c r="I41" s="108" t="str">
        <f>IF('Data Entry'!I40="≥1 week",2,"")</f>
        <v/>
      </c>
      <c r="J41" s="108" t="str">
        <f>IF('Data Entry'!J40="≥1 week",2,"")</f>
        <v/>
      </c>
      <c r="K41" s="108" t="str">
        <f>IF('Data Entry'!K40="≥1 week",2,"")</f>
        <v/>
      </c>
      <c r="L41" s="108" t="str">
        <f>IF('Data Entry'!L40="≥1 week",2,"")</f>
        <v/>
      </c>
      <c r="M41" s="108" t="str">
        <f>IF('Data Entry'!M40="≥1 week",2,"")</f>
        <v/>
      </c>
      <c r="N41" s="108" t="str">
        <f>IF('Data Entry'!N40="≥1 week",2,"")</f>
        <v/>
      </c>
      <c r="O41" s="108" t="str">
        <f>IF('Data Entry'!O40="≥1 week",2,"")</f>
        <v/>
      </c>
      <c r="P41" s="108" t="str">
        <f>IF('Data Entry'!P40="≥1 week",2,"")</f>
        <v/>
      </c>
      <c r="Q41" s="108" t="str">
        <f>IF('Data Entry'!Q40="≥1 week",2,"")</f>
        <v/>
      </c>
      <c r="R41" s="108" t="str">
        <f>IF('Data Entry'!R40="≥1 week",2,"")</f>
        <v/>
      </c>
      <c r="S41" s="108" t="str">
        <f>IF('Data Entry'!S40="≥1 week",2,"")</f>
        <v/>
      </c>
      <c r="T41" s="108" t="str">
        <f>IF('Data Entry'!T40="≥1 week",2,"")</f>
        <v/>
      </c>
      <c r="U41" s="108" t="str">
        <f>IF('Data Entry'!U40="≥1 week",2,"")</f>
        <v/>
      </c>
      <c r="V41" s="108" t="str">
        <f>IF('Data Entry'!V40="≥1 week",2,"")</f>
        <v/>
      </c>
      <c r="W41" s="108" t="str">
        <f>IF('Data Entry'!W40="≥1 week",2,"")</f>
        <v/>
      </c>
      <c r="X41" s="108" t="str">
        <f>IF('Data Entry'!X40="≥1 week",2,"")</f>
        <v/>
      </c>
      <c r="Y41" s="108" t="str">
        <f>IF('Data Entry'!Y40="≥1 week",2,"")</f>
        <v/>
      </c>
      <c r="Z41" s="108" t="str">
        <f>IF('Data Entry'!Z40="≥1 week",2,"")</f>
        <v/>
      </c>
      <c r="AA41" s="108" t="str">
        <f>IF('Data Entry'!AA40="≥1 week",2,"")</f>
        <v/>
      </c>
      <c r="AB41" s="108" t="str">
        <f>IF('Data Entry'!AB40="≥1 week",2,"")</f>
        <v/>
      </c>
      <c r="AC41" s="108" t="str">
        <f>IF('Data Entry'!AC40="≥1 week",2,"")</f>
        <v/>
      </c>
      <c r="AD41" s="108" t="str">
        <f>IF('Data Entry'!AD40="≥1 week",2,"")</f>
        <v/>
      </c>
      <c r="AE41" s="108" t="str">
        <f>IF('Data Entry'!AE40="≥1 week",2,"")</f>
        <v/>
      </c>
      <c r="AF41" s="108" t="str">
        <f>IF('Data Entry'!AF40="≥1 week",2,"")</f>
        <v/>
      </c>
      <c r="AG41" s="108" t="str">
        <f>IF('Data Entry'!AG40="≥1 week",2,"")</f>
        <v/>
      </c>
      <c r="AH41" s="108" t="str">
        <f>IF('Data Entry'!AH40="≥1 week",2,"")</f>
        <v/>
      </c>
      <c r="AI41" s="108" t="str">
        <f>IF('Data Entry'!AI40="≥1 week",2,"")</f>
        <v/>
      </c>
      <c r="AJ41" s="108" t="str">
        <f>IF('Data Entry'!AJ40="≥1 week",2,"")</f>
        <v/>
      </c>
      <c r="AK41" s="108" t="str">
        <f>IF('Data Entry'!AK40="≥1 week",2,"")</f>
        <v/>
      </c>
      <c r="AL41" s="108" t="str">
        <f>IF('Data Entry'!AL40="≥1 week",2,"")</f>
        <v/>
      </c>
      <c r="AM41" s="108" t="str">
        <f>IF('Data Entry'!AM40="≥1 week",2,"")</f>
        <v/>
      </c>
      <c r="AN41" s="108" t="str">
        <f>IF('Data Entry'!AN40="≥1 week",2,"")</f>
        <v/>
      </c>
      <c r="AO41" s="72"/>
    </row>
    <row r="42" spans="1:41" hidden="1">
      <c r="A42" s="86" t="s">
        <v>159</v>
      </c>
      <c r="B42" s="66"/>
      <c r="C42" s="66"/>
      <c r="D42" s="66"/>
      <c r="E42" s="108" t="str">
        <f>IF('Data Entry'!E40="≥2 weeks",3,"")</f>
        <v/>
      </c>
      <c r="F42" s="108" t="str">
        <f>IF('Data Entry'!F40="≥2 weeks",3,"")</f>
        <v/>
      </c>
      <c r="G42" s="108" t="str">
        <f>IF('Data Entry'!G40="≥2 weeks",3,"")</f>
        <v/>
      </c>
      <c r="H42" s="108" t="str">
        <f>IF('Data Entry'!H40="≥2 weeks",3,"")</f>
        <v/>
      </c>
      <c r="I42" s="108" t="str">
        <f>IF('Data Entry'!I40="≥2 weeks",3,"")</f>
        <v/>
      </c>
      <c r="J42" s="108" t="str">
        <f>IF('Data Entry'!J40="≥2 weeks",3,"")</f>
        <v/>
      </c>
      <c r="K42" s="108" t="str">
        <f>IF('Data Entry'!K40="≥2 weeks",3,"")</f>
        <v/>
      </c>
      <c r="L42" s="108" t="str">
        <f>IF('Data Entry'!L40="≥2 weeks",3,"")</f>
        <v/>
      </c>
      <c r="M42" s="108" t="str">
        <f>IF('Data Entry'!M40="≥2 weeks",3,"")</f>
        <v/>
      </c>
      <c r="N42" s="108" t="str">
        <f>IF('Data Entry'!N40="≥2 weeks",3,"")</f>
        <v/>
      </c>
      <c r="O42" s="108" t="str">
        <f>IF('Data Entry'!O40="≥2 weeks",3,"")</f>
        <v/>
      </c>
      <c r="P42" s="108" t="str">
        <f>IF('Data Entry'!P40="≥2 weeks",3,"")</f>
        <v/>
      </c>
      <c r="Q42" s="108" t="str">
        <f>IF('Data Entry'!Q40="≥2 weeks",3,"")</f>
        <v/>
      </c>
      <c r="R42" s="108" t="str">
        <f>IF('Data Entry'!R40="≥2 weeks",3,"")</f>
        <v/>
      </c>
      <c r="S42" s="108" t="str">
        <f>IF('Data Entry'!S40="≥2 weeks",3,"")</f>
        <v/>
      </c>
      <c r="T42" s="108" t="str">
        <f>IF('Data Entry'!T40="≥2 weeks",3,"")</f>
        <v/>
      </c>
      <c r="U42" s="108" t="str">
        <f>IF('Data Entry'!U40="≥2 weeks",3,"")</f>
        <v/>
      </c>
      <c r="V42" s="108" t="str">
        <f>IF('Data Entry'!V40="≥2 weeks",3,"")</f>
        <v/>
      </c>
      <c r="W42" s="108" t="str">
        <f>IF('Data Entry'!W40="≥2 weeks",3,"")</f>
        <v/>
      </c>
      <c r="X42" s="108" t="str">
        <f>IF('Data Entry'!X40="≥2 weeks",3,"")</f>
        <v/>
      </c>
      <c r="Y42" s="108" t="str">
        <f>IF('Data Entry'!Y40="≥2 weeks",3,"")</f>
        <v/>
      </c>
      <c r="Z42" s="108" t="str">
        <f>IF('Data Entry'!Z40="≥2 weeks",3,"")</f>
        <v/>
      </c>
      <c r="AA42" s="108" t="str">
        <f>IF('Data Entry'!AA40="≥2 weeks",3,"")</f>
        <v/>
      </c>
      <c r="AB42" s="108" t="str">
        <f>IF('Data Entry'!AB40="≥2 weeks",3,"")</f>
        <v/>
      </c>
      <c r="AC42" s="108" t="str">
        <f>IF('Data Entry'!AC40="≥2 weeks",3,"")</f>
        <v/>
      </c>
      <c r="AD42" s="108" t="str">
        <f>IF('Data Entry'!AD40="≥2 weeks",3,"")</f>
        <v/>
      </c>
      <c r="AE42" s="108" t="str">
        <f>IF('Data Entry'!AE40="≥2 weeks",3,"")</f>
        <v/>
      </c>
      <c r="AF42" s="108" t="str">
        <f>IF('Data Entry'!AF40="≥2 weeks",3,"")</f>
        <v/>
      </c>
      <c r="AG42" s="108" t="str">
        <f>IF('Data Entry'!AG40="≥2 weeks",3,"")</f>
        <v/>
      </c>
      <c r="AH42" s="108" t="str">
        <f>IF('Data Entry'!AH40="≥2 weeks",3,"")</f>
        <v/>
      </c>
      <c r="AI42" s="108" t="str">
        <f>IF('Data Entry'!AI40="≥2 weeks",3,"")</f>
        <v/>
      </c>
      <c r="AJ42" s="108" t="str">
        <f>IF('Data Entry'!AJ40="≥2 weeks",3,"")</f>
        <v/>
      </c>
      <c r="AK42" s="108" t="str">
        <f>IF('Data Entry'!AK40="≥2 weeks",3,"")</f>
        <v/>
      </c>
      <c r="AL42" s="108" t="str">
        <f>IF('Data Entry'!AL40="≥2 weeks",3,"")</f>
        <v/>
      </c>
      <c r="AM42" s="108" t="str">
        <f>IF('Data Entry'!AM40="≥2 weeks",3,"")</f>
        <v/>
      </c>
      <c r="AN42" s="108" t="str">
        <f>IF('Data Entry'!AN40="≥2 weeks",3,"")</f>
        <v/>
      </c>
      <c r="AO42" s="72"/>
    </row>
    <row r="43" spans="1:41" hidden="1">
      <c r="A43" s="86" t="s">
        <v>160</v>
      </c>
      <c r="B43" s="66"/>
      <c r="C43" s="66"/>
      <c r="D43" s="66"/>
      <c r="E43" s="108" t="str">
        <f>IF('Data Entry'!E40="≥3 weeks",4,"")</f>
        <v/>
      </c>
      <c r="F43" s="108" t="str">
        <f>IF('Data Entry'!F40="≥3 weeks",4,"")</f>
        <v/>
      </c>
      <c r="G43" s="108" t="str">
        <f>IF('Data Entry'!G40="≥3 weeks",4,"")</f>
        <v/>
      </c>
      <c r="H43" s="108" t="str">
        <f>IF('Data Entry'!H40="≥3 weeks",4,"")</f>
        <v/>
      </c>
      <c r="I43" s="108" t="str">
        <f>IF('Data Entry'!I40="≥3 weeks",4,"")</f>
        <v/>
      </c>
      <c r="J43" s="108" t="str">
        <f>IF('Data Entry'!J40="≥3 weeks",4,"")</f>
        <v/>
      </c>
      <c r="K43" s="108" t="str">
        <f>IF('Data Entry'!K40="≥3 weeks",4,"")</f>
        <v/>
      </c>
      <c r="L43" s="108" t="str">
        <f>IF('Data Entry'!L40="≥3 weeks",4,"")</f>
        <v/>
      </c>
      <c r="M43" s="108" t="str">
        <f>IF('Data Entry'!M40="≥3 weeks",4,"")</f>
        <v/>
      </c>
      <c r="N43" s="108" t="str">
        <f>IF('Data Entry'!N40="≥3 weeks",4,"")</f>
        <v/>
      </c>
      <c r="O43" s="108" t="str">
        <f>IF('Data Entry'!O40="≥3 weeks",4,"")</f>
        <v/>
      </c>
      <c r="P43" s="108" t="str">
        <f>IF('Data Entry'!P40="≥3 weeks",4,"")</f>
        <v/>
      </c>
      <c r="Q43" s="108" t="str">
        <f>IF('Data Entry'!Q40="≥3 weeks",4,"")</f>
        <v/>
      </c>
      <c r="R43" s="108" t="str">
        <f>IF('Data Entry'!R40="≥3 weeks",4,"")</f>
        <v/>
      </c>
      <c r="S43" s="108" t="str">
        <f>IF('Data Entry'!S40="≥3 weeks",4,"")</f>
        <v/>
      </c>
      <c r="T43" s="108" t="str">
        <f>IF('Data Entry'!T40="≥3 weeks",4,"")</f>
        <v/>
      </c>
      <c r="U43" s="108" t="str">
        <f>IF('Data Entry'!U40="≥3 weeks",4,"")</f>
        <v/>
      </c>
      <c r="V43" s="108" t="str">
        <f>IF('Data Entry'!V40="≥3 weeks",4,"")</f>
        <v/>
      </c>
      <c r="W43" s="108" t="str">
        <f>IF('Data Entry'!W40="≥3 weeks",4,"")</f>
        <v/>
      </c>
      <c r="X43" s="108" t="str">
        <f>IF('Data Entry'!X40="≥3 weeks",4,"")</f>
        <v/>
      </c>
      <c r="Y43" s="108" t="str">
        <f>IF('Data Entry'!Y40="≥3 weeks",4,"")</f>
        <v/>
      </c>
      <c r="Z43" s="108" t="str">
        <f>IF('Data Entry'!Z40="≥3 weeks",4,"")</f>
        <v/>
      </c>
      <c r="AA43" s="108" t="str">
        <f>IF('Data Entry'!AA40="≥3 weeks",4,"")</f>
        <v/>
      </c>
      <c r="AB43" s="108" t="str">
        <f>IF('Data Entry'!AB40="≥3 weeks",4,"")</f>
        <v/>
      </c>
      <c r="AC43" s="108" t="str">
        <f>IF('Data Entry'!AC40="≥3 weeks",4,"")</f>
        <v/>
      </c>
      <c r="AD43" s="108" t="str">
        <f>IF('Data Entry'!AD40="≥3 weeks",4,"")</f>
        <v/>
      </c>
      <c r="AE43" s="108" t="str">
        <f>IF('Data Entry'!AE40="≥3 weeks",4,"")</f>
        <v/>
      </c>
      <c r="AF43" s="108" t="str">
        <f>IF('Data Entry'!AF40="≥3 weeks",4,"")</f>
        <v/>
      </c>
      <c r="AG43" s="108" t="str">
        <f>IF('Data Entry'!AG40="≥3 weeks",4,"")</f>
        <v/>
      </c>
      <c r="AH43" s="108" t="str">
        <f>IF('Data Entry'!AH40="≥3 weeks",4,"")</f>
        <v/>
      </c>
      <c r="AI43" s="108" t="str">
        <f>IF('Data Entry'!AI40="≥3 weeks",4,"")</f>
        <v/>
      </c>
      <c r="AJ43" s="108" t="str">
        <f>IF('Data Entry'!AJ40="≥3 weeks",4,"")</f>
        <v/>
      </c>
      <c r="AK43" s="108" t="str">
        <f>IF('Data Entry'!AK40="≥3 weeks",4,"")</f>
        <v/>
      </c>
      <c r="AL43" s="108" t="str">
        <f>IF('Data Entry'!AL40="≥3 weeks",4,"")</f>
        <v/>
      </c>
      <c r="AM43" s="108" t="str">
        <f>IF('Data Entry'!AM40="≥3 weeks",4,"")</f>
        <v/>
      </c>
      <c r="AN43" s="108" t="str">
        <f>IF('Data Entry'!AN40="≥3 weeks",4,"")</f>
        <v/>
      </c>
      <c r="AO43" s="72"/>
    </row>
    <row r="44" spans="1:41" hidden="1">
      <c r="A44" s="86" t="s">
        <v>161</v>
      </c>
      <c r="B44" s="66"/>
      <c r="C44" s="66"/>
      <c r="D44" s="66"/>
      <c r="E44" s="108" t="str">
        <f>IF('Data Entry'!E40="≥1 month",5,"")</f>
        <v/>
      </c>
      <c r="F44" s="108" t="str">
        <f>IF('Data Entry'!F40="≥1 month",5,"")</f>
        <v/>
      </c>
      <c r="G44" s="108" t="str">
        <f>IF('Data Entry'!G40="≥1 month",5,"")</f>
        <v/>
      </c>
      <c r="H44" s="108" t="str">
        <f>IF('Data Entry'!H40="≥1 month",5,"")</f>
        <v/>
      </c>
      <c r="I44" s="108" t="str">
        <f>IF('Data Entry'!I40="≥1 month",5,"")</f>
        <v/>
      </c>
      <c r="J44" s="108" t="str">
        <f>IF('Data Entry'!J40="≥1 month",5,"")</f>
        <v/>
      </c>
      <c r="K44" s="108" t="str">
        <f>IF('Data Entry'!K40="≥1 month",5,"")</f>
        <v/>
      </c>
      <c r="L44" s="108" t="str">
        <f>IF('Data Entry'!L40="≥1 month",5,"")</f>
        <v/>
      </c>
      <c r="M44" s="108" t="str">
        <f>IF('Data Entry'!M40="≥1 month",5,"")</f>
        <v/>
      </c>
      <c r="N44" s="108" t="str">
        <f>IF('Data Entry'!N40="≥1 month",5,"")</f>
        <v/>
      </c>
      <c r="O44" s="108" t="str">
        <f>IF('Data Entry'!O40="≥1 month",5,"")</f>
        <v/>
      </c>
      <c r="P44" s="108" t="str">
        <f>IF('Data Entry'!P40="≥1 month",5,"")</f>
        <v/>
      </c>
      <c r="Q44" s="108" t="str">
        <f>IF('Data Entry'!Q40="≥1 month",5,"")</f>
        <v/>
      </c>
      <c r="R44" s="108" t="str">
        <f>IF('Data Entry'!R40="≥1 month",5,"")</f>
        <v/>
      </c>
      <c r="S44" s="108" t="str">
        <f>IF('Data Entry'!S40="≥1 month",5,"")</f>
        <v/>
      </c>
      <c r="T44" s="108" t="str">
        <f>IF('Data Entry'!T40="≥1 month",5,"")</f>
        <v/>
      </c>
      <c r="U44" s="108" t="str">
        <f>IF('Data Entry'!U40="≥1 month",5,"")</f>
        <v/>
      </c>
      <c r="V44" s="108" t="str">
        <f>IF('Data Entry'!V40="≥1 month",5,"")</f>
        <v/>
      </c>
      <c r="W44" s="108" t="str">
        <f>IF('Data Entry'!W40="≥1 month",5,"")</f>
        <v/>
      </c>
      <c r="X44" s="108" t="str">
        <f>IF('Data Entry'!X40="≥1 month",5,"")</f>
        <v/>
      </c>
      <c r="Y44" s="108" t="str">
        <f>IF('Data Entry'!Y40="≥1 month",5,"")</f>
        <v/>
      </c>
      <c r="Z44" s="108" t="str">
        <f>IF('Data Entry'!Z40="≥1 month",5,"")</f>
        <v/>
      </c>
      <c r="AA44" s="108" t="str">
        <f>IF('Data Entry'!AA40="≥1 month",5,"")</f>
        <v/>
      </c>
      <c r="AB44" s="108" t="str">
        <f>IF('Data Entry'!AB40="≥1 month",5,"")</f>
        <v/>
      </c>
      <c r="AC44" s="108" t="str">
        <f>IF('Data Entry'!AC40="≥1 month",5,"")</f>
        <v/>
      </c>
      <c r="AD44" s="108" t="str">
        <f>IF('Data Entry'!AD40="≥1 month",5,"")</f>
        <v/>
      </c>
      <c r="AE44" s="108" t="str">
        <f>IF('Data Entry'!AE40="≥1 month",5,"")</f>
        <v/>
      </c>
      <c r="AF44" s="108" t="str">
        <f>IF('Data Entry'!AF40="≥1 month",5,"")</f>
        <v/>
      </c>
      <c r="AG44" s="108" t="str">
        <f>IF('Data Entry'!AG40="≥1 month",5,"")</f>
        <v/>
      </c>
      <c r="AH44" s="108" t="str">
        <f>IF('Data Entry'!AH40="≥1 month",5,"")</f>
        <v/>
      </c>
      <c r="AI44" s="108" t="str">
        <f>IF('Data Entry'!AI40="≥1 month",5,"")</f>
        <v/>
      </c>
      <c r="AJ44" s="108" t="str">
        <f>IF('Data Entry'!AJ40="≥1 month",5,"")</f>
        <v/>
      </c>
      <c r="AK44" s="108" t="str">
        <f>IF('Data Entry'!AK40="≥1 month",5,"")</f>
        <v/>
      </c>
      <c r="AL44" s="108" t="str">
        <f>IF('Data Entry'!AL40="≥1 month",5,"")</f>
        <v/>
      </c>
      <c r="AM44" s="108" t="str">
        <f>IF('Data Entry'!AM40="≥1 month",5,"")</f>
        <v/>
      </c>
      <c r="AN44" s="108" t="str">
        <f>IF('Data Entry'!AN40="≥1 month",5,"")</f>
        <v/>
      </c>
    </row>
    <row r="45" spans="1:41" s="74" customFormat="1" hidden="1">
      <c r="A45" s="109" t="s">
        <v>167</v>
      </c>
      <c r="B45" s="101"/>
      <c r="C45" s="101"/>
      <c r="D45" s="101"/>
      <c r="E45" s="110">
        <f>-SUM(E40:E44)*-1</f>
        <v>0</v>
      </c>
      <c r="F45" s="110">
        <f>-SUM(F40:F44)*-1</f>
        <v>0</v>
      </c>
      <c r="G45" s="110">
        <f t="shared" ref="G45:AN45" si="9">-SUM(G40:G44)*-1</f>
        <v>0</v>
      </c>
      <c r="H45" s="110">
        <f t="shared" si="9"/>
        <v>0</v>
      </c>
      <c r="I45" s="110">
        <f t="shared" si="9"/>
        <v>0</v>
      </c>
      <c r="J45" s="110">
        <f t="shared" si="9"/>
        <v>0</v>
      </c>
      <c r="K45" s="110">
        <f t="shared" si="9"/>
        <v>0</v>
      </c>
      <c r="L45" s="110">
        <f t="shared" si="9"/>
        <v>0</v>
      </c>
      <c r="M45" s="110">
        <f t="shared" si="9"/>
        <v>0</v>
      </c>
      <c r="N45" s="110">
        <f t="shared" si="9"/>
        <v>0</v>
      </c>
      <c r="O45" s="110">
        <f t="shared" si="9"/>
        <v>0</v>
      </c>
      <c r="P45" s="110">
        <f t="shared" si="9"/>
        <v>0</v>
      </c>
      <c r="Q45" s="110">
        <f t="shared" si="9"/>
        <v>0</v>
      </c>
      <c r="R45" s="110">
        <f t="shared" si="9"/>
        <v>0</v>
      </c>
      <c r="S45" s="110">
        <f t="shared" si="9"/>
        <v>0</v>
      </c>
      <c r="T45" s="110">
        <f t="shared" si="9"/>
        <v>0</v>
      </c>
      <c r="U45" s="110">
        <f t="shared" si="9"/>
        <v>0</v>
      </c>
      <c r="V45" s="110">
        <f t="shared" si="9"/>
        <v>0</v>
      </c>
      <c r="W45" s="110">
        <f t="shared" si="9"/>
        <v>0</v>
      </c>
      <c r="X45" s="110">
        <f t="shared" si="9"/>
        <v>0</v>
      </c>
      <c r="Y45" s="110">
        <f t="shared" si="9"/>
        <v>0</v>
      </c>
      <c r="Z45" s="110">
        <f t="shared" si="9"/>
        <v>0</v>
      </c>
      <c r="AA45" s="110">
        <f t="shared" si="9"/>
        <v>0</v>
      </c>
      <c r="AB45" s="110">
        <f t="shared" si="9"/>
        <v>0</v>
      </c>
      <c r="AC45" s="110">
        <f t="shared" si="9"/>
        <v>0</v>
      </c>
      <c r="AD45" s="110">
        <f t="shared" si="9"/>
        <v>0</v>
      </c>
      <c r="AE45" s="110">
        <f t="shared" si="9"/>
        <v>0</v>
      </c>
      <c r="AF45" s="110">
        <f t="shared" si="9"/>
        <v>0</v>
      </c>
      <c r="AG45" s="110">
        <f t="shared" si="9"/>
        <v>0</v>
      </c>
      <c r="AH45" s="110">
        <f t="shared" si="9"/>
        <v>0</v>
      </c>
      <c r="AI45" s="110">
        <f t="shared" si="9"/>
        <v>0</v>
      </c>
      <c r="AJ45" s="110">
        <f t="shared" si="9"/>
        <v>0</v>
      </c>
      <c r="AK45" s="110">
        <f t="shared" si="9"/>
        <v>0</v>
      </c>
      <c r="AL45" s="110">
        <f t="shared" si="9"/>
        <v>0</v>
      </c>
      <c r="AM45" s="110">
        <f t="shared" si="9"/>
        <v>0</v>
      </c>
      <c r="AN45" s="110">
        <f t="shared" si="9"/>
        <v>0</v>
      </c>
      <c r="AO45" s="73"/>
    </row>
    <row r="46" spans="1:41" hidden="1">
      <c r="A46" s="86" t="s">
        <v>169</v>
      </c>
      <c r="B46" s="66"/>
      <c r="C46" s="66"/>
      <c r="D46" s="66"/>
      <c r="E46" s="108" t="str">
        <f>IF('Data Entry'!E61="Countertherapeutic",0,"")</f>
        <v/>
      </c>
      <c r="F46" s="108" t="str">
        <f>IF('Data Entry'!F61="Countertherapeutic",0,"")</f>
        <v/>
      </c>
      <c r="G46" s="108" t="str">
        <f>IF('Data Entry'!G61="Countertherapeutic",0,"")</f>
        <v/>
      </c>
      <c r="H46" s="108" t="str">
        <f>IF('Data Entry'!H61="Countertherapeutic",0,"")</f>
        <v/>
      </c>
      <c r="I46" s="108" t="str">
        <f>IF('Data Entry'!I61="Countertherapeutic",0,"")</f>
        <v/>
      </c>
      <c r="J46" s="108" t="str">
        <f>IF('Data Entry'!J61="Countertherapeutic",0,"")</f>
        <v/>
      </c>
      <c r="K46" s="108" t="str">
        <f>IF('Data Entry'!K61="Countertherapeutic",0,"")</f>
        <v/>
      </c>
      <c r="L46" s="108" t="str">
        <f>IF('Data Entry'!L61="Countertherapeutic",0,"")</f>
        <v/>
      </c>
      <c r="M46" s="108" t="str">
        <f>IF('Data Entry'!M61="Countertherapeutic",0,"")</f>
        <v/>
      </c>
      <c r="N46" s="108" t="str">
        <f>IF('Data Entry'!N61="Countertherapeutic",0,"")</f>
        <v/>
      </c>
      <c r="O46" s="108" t="str">
        <f>IF('Data Entry'!O61="Countertherapeutic",0,"")</f>
        <v/>
      </c>
      <c r="P46" s="108" t="str">
        <f>IF('Data Entry'!P61="Countertherapeutic",0,"")</f>
        <v/>
      </c>
      <c r="Q46" s="108" t="str">
        <f>IF('Data Entry'!Q61="Countertherapeutic",0,"")</f>
        <v/>
      </c>
      <c r="R46" s="108" t="str">
        <f>IF('Data Entry'!R61="Countertherapeutic",0,"")</f>
        <v/>
      </c>
      <c r="S46" s="108" t="str">
        <f>IF('Data Entry'!S61="Countertherapeutic",0,"")</f>
        <v/>
      </c>
      <c r="T46" s="108" t="str">
        <f>IF('Data Entry'!T61="Countertherapeutic",0,"")</f>
        <v/>
      </c>
      <c r="U46" s="108" t="str">
        <f>IF('Data Entry'!U61="Countertherapeutic",0,"")</f>
        <v/>
      </c>
      <c r="V46" s="108" t="str">
        <f>IF('Data Entry'!V61="Countertherapeutic",0,"")</f>
        <v/>
      </c>
      <c r="W46" s="108" t="str">
        <f>IF('Data Entry'!W61="Countertherapeutic",0,"")</f>
        <v/>
      </c>
      <c r="X46" s="108" t="str">
        <f>IF('Data Entry'!X61="Countertherapeutic",0,"")</f>
        <v/>
      </c>
      <c r="Y46" s="108" t="str">
        <f>IF('Data Entry'!Y61="Countertherapeutic",0,"")</f>
        <v/>
      </c>
      <c r="Z46" s="108" t="str">
        <f>IF('Data Entry'!Z61="Countertherapeutic",0,"")</f>
        <v/>
      </c>
      <c r="AA46" s="108" t="str">
        <f>IF('Data Entry'!AA61="Countertherapeutic",0,"")</f>
        <v/>
      </c>
      <c r="AB46" s="108" t="str">
        <f>IF('Data Entry'!AB61="Countertherapeutic",0,"")</f>
        <v/>
      </c>
      <c r="AC46" s="108" t="str">
        <f>IF('Data Entry'!AC61="Countertherapeutic",0,"")</f>
        <v/>
      </c>
      <c r="AD46" s="108" t="str">
        <f>IF('Data Entry'!AD61="Countertherapeutic",0,"")</f>
        <v/>
      </c>
      <c r="AE46" s="108" t="str">
        <f>IF('Data Entry'!AE61="Countertherapeutic",0,"")</f>
        <v/>
      </c>
      <c r="AF46" s="108" t="str">
        <f>IF('Data Entry'!AF61="Countertherapeutic",0,"")</f>
        <v/>
      </c>
      <c r="AG46" s="108" t="str">
        <f>IF('Data Entry'!AG61="Countertherapeutic",0,"")</f>
        <v/>
      </c>
      <c r="AH46" s="108" t="str">
        <f>IF('Data Entry'!AH61="Countertherapeutic",0,"")</f>
        <v/>
      </c>
      <c r="AI46" s="108" t="str">
        <f>IF('Data Entry'!AI61="Countertherapeutic",0,"")</f>
        <v/>
      </c>
      <c r="AJ46" s="108" t="str">
        <f>IF('Data Entry'!AJ61="Countertherapeutic",0,"")</f>
        <v/>
      </c>
      <c r="AK46" s="108" t="str">
        <f>IF('Data Entry'!AK61="Countertherapeutic",0,"")</f>
        <v/>
      </c>
      <c r="AL46" s="108" t="str">
        <f>IF('Data Entry'!AL61="Countertherapeutic",0,"")</f>
        <v/>
      </c>
      <c r="AM46" s="108" t="str">
        <f>IF('Data Entry'!AM61="Countertherapeutic",0,"")</f>
        <v/>
      </c>
      <c r="AN46" s="108" t="str">
        <f>IF('Data Entry'!AN61="Countertherapeutic",0,"")</f>
        <v/>
      </c>
      <c r="AO46" s="72"/>
    </row>
    <row r="47" spans="1:41" hidden="1">
      <c r="A47" s="86" t="s">
        <v>170</v>
      </c>
      <c r="B47" s="66"/>
      <c r="C47" s="66"/>
      <c r="D47" s="66"/>
      <c r="E47" s="108" t="str">
        <f>IF('Data Entry'!E61="Null",1,"")</f>
        <v/>
      </c>
      <c r="F47" s="108" t="str">
        <f>IF('Data Entry'!F61="Null",1,"")</f>
        <v/>
      </c>
      <c r="G47" s="108" t="str">
        <f>IF('Data Entry'!G61="Null",1,"")</f>
        <v/>
      </c>
      <c r="H47" s="108" t="str">
        <f>IF('Data Entry'!H61="Null",1,"")</f>
        <v/>
      </c>
      <c r="I47" s="108" t="str">
        <f>IF('Data Entry'!I61="Null",1,"")</f>
        <v/>
      </c>
      <c r="J47" s="108" t="str">
        <f>IF('Data Entry'!J61="Null",1,"")</f>
        <v/>
      </c>
      <c r="K47" s="108" t="str">
        <f>IF('Data Entry'!K61="Null",1,"")</f>
        <v/>
      </c>
      <c r="L47" s="108" t="str">
        <f>IF('Data Entry'!L61="Null",1,"")</f>
        <v/>
      </c>
      <c r="M47" s="108" t="str">
        <f>IF('Data Entry'!M61="Null",1,"")</f>
        <v/>
      </c>
      <c r="N47" s="108" t="str">
        <f>IF('Data Entry'!N61="Null",1,"")</f>
        <v/>
      </c>
      <c r="O47" s="108" t="str">
        <f>IF('Data Entry'!O61="Null",1,"")</f>
        <v/>
      </c>
      <c r="P47" s="108" t="str">
        <f>IF('Data Entry'!P61="Null",1,"")</f>
        <v/>
      </c>
      <c r="Q47" s="108" t="str">
        <f>IF('Data Entry'!Q61="Null",1,"")</f>
        <v/>
      </c>
      <c r="R47" s="108" t="str">
        <f>IF('Data Entry'!R61="Null",1,"")</f>
        <v/>
      </c>
      <c r="S47" s="108" t="str">
        <f>IF('Data Entry'!S61="Null",1,"")</f>
        <v/>
      </c>
      <c r="T47" s="108" t="str">
        <f>IF('Data Entry'!T61="Null",1,"")</f>
        <v/>
      </c>
      <c r="U47" s="108" t="str">
        <f>IF('Data Entry'!U61="Null",1,"")</f>
        <v/>
      </c>
      <c r="V47" s="108" t="str">
        <f>IF('Data Entry'!V61="Null",1,"")</f>
        <v/>
      </c>
      <c r="W47" s="108" t="str">
        <f>IF('Data Entry'!W61="Null",1,"")</f>
        <v/>
      </c>
      <c r="X47" s="108" t="str">
        <f>IF('Data Entry'!X61="Null",1,"")</f>
        <v/>
      </c>
      <c r="Y47" s="108" t="str">
        <f>IF('Data Entry'!Y61="Null",1,"")</f>
        <v/>
      </c>
      <c r="Z47" s="108" t="str">
        <f>IF('Data Entry'!Z61="Null",1,"")</f>
        <v/>
      </c>
      <c r="AA47" s="108" t="str">
        <f>IF('Data Entry'!AA61="Null",1,"")</f>
        <v/>
      </c>
      <c r="AB47" s="108" t="str">
        <f>IF('Data Entry'!AB61="Null",1,"")</f>
        <v/>
      </c>
      <c r="AC47" s="108" t="str">
        <f>IF('Data Entry'!AC61="Null",1,"")</f>
        <v/>
      </c>
      <c r="AD47" s="108" t="str">
        <f>IF('Data Entry'!AD61="Null",1,"")</f>
        <v/>
      </c>
      <c r="AE47" s="108" t="str">
        <f>IF('Data Entry'!AE61="Null",1,"")</f>
        <v/>
      </c>
      <c r="AF47" s="108" t="str">
        <f>IF('Data Entry'!AF61="Null",1,"")</f>
        <v/>
      </c>
      <c r="AG47" s="108" t="str">
        <f>IF('Data Entry'!AG61="Null",1,"")</f>
        <v/>
      </c>
      <c r="AH47" s="108" t="str">
        <f>IF('Data Entry'!AH61="Null",1,"")</f>
        <v/>
      </c>
      <c r="AI47" s="108" t="str">
        <f>IF('Data Entry'!AI61="Null",1,"")</f>
        <v/>
      </c>
      <c r="AJ47" s="108" t="str">
        <f>IF('Data Entry'!AJ61="Null",1,"")</f>
        <v/>
      </c>
      <c r="AK47" s="108" t="str">
        <f>IF('Data Entry'!AK61="Null",1,"")</f>
        <v/>
      </c>
      <c r="AL47" s="108" t="str">
        <f>IF('Data Entry'!AL61="Null",1,"")</f>
        <v/>
      </c>
      <c r="AM47" s="108" t="str">
        <f>IF('Data Entry'!AM61="Null",1,"")</f>
        <v/>
      </c>
      <c r="AN47" s="108" t="str">
        <f>IF('Data Entry'!AN61="Null",1,"")</f>
        <v/>
      </c>
      <c r="AO47" s="72"/>
    </row>
    <row r="48" spans="1:41" hidden="1">
      <c r="A48" s="86" t="s">
        <v>172</v>
      </c>
      <c r="B48" s="66"/>
      <c r="C48" s="66"/>
      <c r="D48" s="66"/>
      <c r="E48" s="108" t="str">
        <f>IF('Data Entry'!E61="Inconsistent",2,"")</f>
        <v/>
      </c>
      <c r="F48" s="108" t="str">
        <f>IF('Data Entry'!F61="Inconsistent",2,"")</f>
        <v/>
      </c>
      <c r="G48" s="108" t="str">
        <f>IF('Data Entry'!G61="Inconsistent",2,"")</f>
        <v/>
      </c>
      <c r="H48" s="108" t="str">
        <f>IF('Data Entry'!H61="Inconsistent",2,"")</f>
        <v/>
      </c>
      <c r="I48" s="108" t="str">
        <f>IF('Data Entry'!I61="Inconsistent",2,"")</f>
        <v/>
      </c>
      <c r="J48" s="108" t="str">
        <f>IF('Data Entry'!J61="Inconsistent",2,"")</f>
        <v/>
      </c>
      <c r="K48" s="108" t="str">
        <f>IF('Data Entry'!K61="Inconsistent",2,"")</f>
        <v/>
      </c>
      <c r="L48" s="108" t="str">
        <f>IF('Data Entry'!L61="Inconsistent",2,"")</f>
        <v/>
      </c>
      <c r="M48" s="108" t="str">
        <f>IF('Data Entry'!M61="Inconsistent",2,"")</f>
        <v/>
      </c>
      <c r="N48" s="108" t="str">
        <f>IF('Data Entry'!N61="Inconsistent",2,"")</f>
        <v/>
      </c>
      <c r="O48" s="108" t="str">
        <f>IF('Data Entry'!O61="Inconsistent",2,"")</f>
        <v/>
      </c>
      <c r="P48" s="108" t="str">
        <f>IF('Data Entry'!P61="Inconsistent",2,"")</f>
        <v/>
      </c>
      <c r="Q48" s="108" t="str">
        <f>IF('Data Entry'!Q61="Inconsistent",2,"")</f>
        <v/>
      </c>
      <c r="R48" s="108" t="str">
        <f>IF('Data Entry'!R61="Inconsistent",2,"")</f>
        <v/>
      </c>
      <c r="S48" s="108" t="str">
        <f>IF('Data Entry'!S61="Inconsistent",2,"")</f>
        <v/>
      </c>
      <c r="T48" s="108" t="str">
        <f>IF('Data Entry'!T61="Inconsistent",2,"")</f>
        <v/>
      </c>
      <c r="U48" s="108" t="str">
        <f>IF('Data Entry'!U61="Inconsistent",2,"")</f>
        <v/>
      </c>
      <c r="V48" s="108" t="str">
        <f>IF('Data Entry'!V61="Inconsistent",2,"")</f>
        <v/>
      </c>
      <c r="W48" s="108" t="str">
        <f>IF('Data Entry'!W61="Inconsistent",2,"")</f>
        <v/>
      </c>
      <c r="X48" s="108" t="str">
        <f>IF('Data Entry'!X61="Inconsistent",2,"")</f>
        <v/>
      </c>
      <c r="Y48" s="108" t="str">
        <f>IF('Data Entry'!Y61="Inconsistent",2,"")</f>
        <v/>
      </c>
      <c r="Z48" s="108" t="str">
        <f>IF('Data Entry'!Z61="Inconsistent",2,"")</f>
        <v/>
      </c>
      <c r="AA48" s="108" t="str">
        <f>IF('Data Entry'!AA61="Inconsistent",2,"")</f>
        <v/>
      </c>
      <c r="AB48" s="108" t="str">
        <f>IF('Data Entry'!AB61="Inconsistent",2,"")</f>
        <v/>
      </c>
      <c r="AC48" s="108" t="str">
        <f>IF('Data Entry'!AC61="Inconsistent",2,"")</f>
        <v/>
      </c>
      <c r="AD48" s="108" t="str">
        <f>IF('Data Entry'!AD61="Inconsistent",2,"")</f>
        <v/>
      </c>
      <c r="AE48" s="108" t="str">
        <f>IF('Data Entry'!AE61="Inconsistent",2,"")</f>
        <v/>
      </c>
      <c r="AF48" s="108" t="str">
        <f>IF('Data Entry'!AF61="Inconsistent",2,"")</f>
        <v/>
      </c>
      <c r="AG48" s="108" t="str">
        <f>IF('Data Entry'!AG61="Inconsistent",2,"")</f>
        <v/>
      </c>
      <c r="AH48" s="108" t="str">
        <f>IF('Data Entry'!AH61="Inconsistent",2,"")</f>
        <v/>
      </c>
      <c r="AI48" s="108" t="str">
        <f>IF('Data Entry'!AI61="Inconsistent",2,"")</f>
        <v/>
      </c>
      <c r="AJ48" s="108" t="str">
        <f>IF('Data Entry'!AJ61="Inconsistent",2,"")</f>
        <v/>
      </c>
      <c r="AK48" s="108" t="str">
        <f>IF('Data Entry'!AK61="Inconsistent",2,"")</f>
        <v/>
      </c>
      <c r="AL48" s="108" t="str">
        <f>IF('Data Entry'!AL61="Inconsistent",2,"")</f>
        <v/>
      </c>
      <c r="AM48" s="108" t="str">
        <f>IF('Data Entry'!AM61="Inconsistent",2,"")</f>
        <v/>
      </c>
      <c r="AN48" s="108" t="str">
        <f>IF('Data Entry'!AN61="Inconsistent",2,"")</f>
        <v/>
      </c>
      <c r="AO48" s="72"/>
    </row>
    <row r="49" spans="1:41" hidden="1">
      <c r="A49" s="86" t="s">
        <v>171</v>
      </c>
      <c r="B49" s="66"/>
      <c r="C49" s="66"/>
      <c r="D49" s="66"/>
      <c r="E49" s="108" t="str">
        <f>IF('Data Entry'!E61="Weak",3,"")</f>
        <v/>
      </c>
      <c r="F49" s="108" t="str">
        <f>IF('Data Entry'!F61="Weak",3,"")</f>
        <v/>
      </c>
      <c r="G49" s="108" t="str">
        <f>IF('Data Entry'!G61="Weak",3,"")</f>
        <v/>
      </c>
      <c r="H49" s="108" t="str">
        <f>IF('Data Entry'!H61="Weak",3,"")</f>
        <v/>
      </c>
      <c r="I49" s="108" t="str">
        <f>IF('Data Entry'!I61="Weak",3,"")</f>
        <v/>
      </c>
      <c r="J49" s="108" t="str">
        <f>IF('Data Entry'!J61="Weak",3,"")</f>
        <v/>
      </c>
      <c r="K49" s="108" t="str">
        <f>IF('Data Entry'!K61="Weak",3,"")</f>
        <v/>
      </c>
      <c r="L49" s="108" t="str">
        <f>IF('Data Entry'!L61="Weak",3,"")</f>
        <v/>
      </c>
      <c r="M49" s="108" t="str">
        <f>IF('Data Entry'!M61="Weak",3,"")</f>
        <v/>
      </c>
      <c r="N49" s="108" t="str">
        <f>IF('Data Entry'!N61="Weak",3,"")</f>
        <v/>
      </c>
      <c r="O49" s="108" t="str">
        <f>IF('Data Entry'!O61="Weak",3,"")</f>
        <v/>
      </c>
      <c r="P49" s="108" t="str">
        <f>IF('Data Entry'!P61="Weak",3,"")</f>
        <v/>
      </c>
      <c r="Q49" s="108" t="str">
        <f>IF('Data Entry'!Q61="Weak",3,"")</f>
        <v/>
      </c>
      <c r="R49" s="108" t="str">
        <f>IF('Data Entry'!R61="Weak",3,"")</f>
        <v/>
      </c>
      <c r="S49" s="108" t="str">
        <f>IF('Data Entry'!S61="Weak",3,"")</f>
        <v/>
      </c>
      <c r="T49" s="108" t="str">
        <f>IF('Data Entry'!T61="Weak",3,"")</f>
        <v/>
      </c>
      <c r="U49" s="108" t="str">
        <f>IF('Data Entry'!U61="Weak",3,"")</f>
        <v/>
      </c>
      <c r="V49" s="108" t="str">
        <f>IF('Data Entry'!V61="Weak",3,"")</f>
        <v/>
      </c>
      <c r="W49" s="108" t="str">
        <f>IF('Data Entry'!W61="Weak",3,"")</f>
        <v/>
      </c>
      <c r="X49" s="108" t="str">
        <f>IF('Data Entry'!X61="Weak",3,"")</f>
        <v/>
      </c>
      <c r="Y49" s="108" t="str">
        <f>IF('Data Entry'!Y61="Weak",3,"")</f>
        <v/>
      </c>
      <c r="Z49" s="108" t="str">
        <f>IF('Data Entry'!Z61="Weak",3,"")</f>
        <v/>
      </c>
      <c r="AA49" s="108" t="str">
        <f>IF('Data Entry'!AA61="Weak",3,"")</f>
        <v/>
      </c>
      <c r="AB49" s="108" t="str">
        <f>IF('Data Entry'!AB61="Weak",3,"")</f>
        <v/>
      </c>
      <c r="AC49" s="108" t="str">
        <f>IF('Data Entry'!AC61="Weak",3,"")</f>
        <v/>
      </c>
      <c r="AD49" s="108" t="str">
        <f>IF('Data Entry'!AD61="Weak",3,"")</f>
        <v/>
      </c>
      <c r="AE49" s="108" t="str">
        <f>IF('Data Entry'!AE61="Weak",3,"")</f>
        <v/>
      </c>
      <c r="AF49" s="108" t="str">
        <f>IF('Data Entry'!AF61="Weak",3,"")</f>
        <v/>
      </c>
      <c r="AG49" s="108" t="str">
        <f>IF('Data Entry'!AG61="Weak",3,"")</f>
        <v/>
      </c>
      <c r="AH49" s="108" t="str">
        <f>IF('Data Entry'!AH61="Weak",3,"")</f>
        <v/>
      </c>
      <c r="AI49" s="108" t="str">
        <f>IF('Data Entry'!AI61="Weak",3,"")</f>
        <v/>
      </c>
      <c r="AJ49" s="108" t="str">
        <f>IF('Data Entry'!AJ61="Weak",3,"")</f>
        <v/>
      </c>
      <c r="AK49" s="108" t="str">
        <f>IF('Data Entry'!AK61="Weak",3,"")</f>
        <v/>
      </c>
      <c r="AL49" s="108" t="str">
        <f>IF('Data Entry'!AL61="Weak",3,"")</f>
        <v/>
      </c>
      <c r="AM49" s="108" t="str">
        <f>IF('Data Entry'!AM61="Weak",3,"")</f>
        <v/>
      </c>
      <c r="AN49" s="108" t="str">
        <f>IF('Data Entry'!AN61="Weak",3,"")</f>
        <v/>
      </c>
      <c r="AO49" s="72"/>
    </row>
    <row r="50" spans="1:41" hidden="1">
      <c r="A50" s="86" t="s">
        <v>173</v>
      </c>
      <c r="B50" s="66"/>
      <c r="C50" s="66"/>
      <c r="D50" s="66"/>
      <c r="E50" s="108" t="str">
        <f>IF('Data Entry'!E61="Strong",4,"")</f>
        <v/>
      </c>
      <c r="F50" s="108" t="str">
        <f>IF('Data Entry'!F61="Strong",4,"")</f>
        <v/>
      </c>
      <c r="G50" s="108" t="str">
        <f>IF('Data Entry'!G61="Strong",4,"")</f>
        <v/>
      </c>
      <c r="H50" s="108" t="str">
        <f>IF('Data Entry'!H61="Strong",4,"")</f>
        <v/>
      </c>
      <c r="I50" s="108" t="str">
        <f>IF('Data Entry'!I61="Strong",4,"")</f>
        <v/>
      </c>
      <c r="J50" s="108" t="str">
        <f>IF('Data Entry'!J61="Strong",4,"")</f>
        <v/>
      </c>
      <c r="K50" s="108" t="str">
        <f>IF('Data Entry'!K61="Strong",4,"")</f>
        <v/>
      </c>
      <c r="L50" s="108" t="str">
        <f>IF('Data Entry'!L61="Strong",4,"")</f>
        <v/>
      </c>
      <c r="M50" s="108" t="str">
        <f>IF('Data Entry'!M61="Strong",4,"")</f>
        <v/>
      </c>
      <c r="N50" s="108" t="str">
        <f>IF('Data Entry'!N61="Strong",4,"")</f>
        <v/>
      </c>
      <c r="O50" s="108" t="str">
        <f>IF('Data Entry'!O61="Strong",4,"")</f>
        <v/>
      </c>
      <c r="P50" s="108" t="str">
        <f>IF('Data Entry'!P61="Strong",4,"")</f>
        <v/>
      </c>
      <c r="Q50" s="108" t="str">
        <f>IF('Data Entry'!Q61="Strong",4,"")</f>
        <v/>
      </c>
      <c r="R50" s="108" t="str">
        <f>IF('Data Entry'!R61="Strong",4,"")</f>
        <v/>
      </c>
      <c r="S50" s="108" t="str">
        <f>IF('Data Entry'!S61="Strong",4,"")</f>
        <v/>
      </c>
      <c r="T50" s="108" t="str">
        <f>IF('Data Entry'!T61="Strong",4,"")</f>
        <v/>
      </c>
      <c r="U50" s="108" t="str">
        <f>IF('Data Entry'!U61="Strong",4,"")</f>
        <v/>
      </c>
      <c r="V50" s="108" t="str">
        <f>IF('Data Entry'!V61="Strong",4,"")</f>
        <v/>
      </c>
      <c r="W50" s="108" t="str">
        <f>IF('Data Entry'!W61="Strong",4,"")</f>
        <v/>
      </c>
      <c r="X50" s="108" t="str">
        <f>IF('Data Entry'!X61="Strong",4,"")</f>
        <v/>
      </c>
      <c r="Y50" s="108" t="str">
        <f>IF('Data Entry'!Y61="Strong",4,"")</f>
        <v/>
      </c>
      <c r="Z50" s="108" t="str">
        <f>IF('Data Entry'!Z61="Strong",4,"")</f>
        <v/>
      </c>
      <c r="AA50" s="108" t="str">
        <f>IF('Data Entry'!AA61="Strong",4,"")</f>
        <v/>
      </c>
      <c r="AB50" s="108" t="str">
        <f>IF('Data Entry'!AB61="Strong",4,"")</f>
        <v/>
      </c>
      <c r="AC50" s="108" t="str">
        <f>IF('Data Entry'!AC61="Strong",4,"")</f>
        <v/>
      </c>
      <c r="AD50" s="108" t="str">
        <f>IF('Data Entry'!AD61="Strong",4,"")</f>
        <v/>
      </c>
      <c r="AE50" s="108" t="str">
        <f>IF('Data Entry'!AE61="Strong",4,"")</f>
        <v/>
      </c>
      <c r="AF50" s="108" t="str">
        <f>IF('Data Entry'!AF61="Strong",4,"")</f>
        <v/>
      </c>
      <c r="AG50" s="108" t="str">
        <f>IF('Data Entry'!AG61="Strong",4,"")</f>
        <v/>
      </c>
      <c r="AH50" s="108" t="str">
        <f>IF('Data Entry'!AH61="Strong",4,"")</f>
        <v/>
      </c>
      <c r="AI50" s="108" t="str">
        <f>IF('Data Entry'!AI61="Strong",4,"")</f>
        <v/>
      </c>
      <c r="AJ50" s="108" t="str">
        <f>IF('Data Entry'!AJ61="Strong",4,"")</f>
        <v/>
      </c>
      <c r="AK50" s="108" t="str">
        <f>IF('Data Entry'!AK61="Strong",4,"")</f>
        <v/>
      </c>
      <c r="AL50" s="108" t="str">
        <f>IF('Data Entry'!AL61="Strong",4,"")</f>
        <v/>
      </c>
      <c r="AM50" s="108" t="str">
        <f>IF('Data Entry'!AM61="Strong",4,"")</f>
        <v/>
      </c>
      <c r="AN50" s="108" t="str">
        <f>IF('Data Entry'!AN61="Strong",4,"")</f>
        <v/>
      </c>
      <c r="AO50" s="72"/>
    </row>
    <row r="51" spans="1:41" s="74" customFormat="1" hidden="1">
      <c r="A51" s="109" t="s">
        <v>174</v>
      </c>
      <c r="B51" s="101"/>
      <c r="C51" s="101"/>
      <c r="D51" s="101"/>
      <c r="E51" s="110">
        <f>-SUM(E46:E50)*-1</f>
        <v>0</v>
      </c>
      <c r="F51" s="110">
        <f t="shared" ref="F51:AN51" si="10">-SUM(F46:F50)*-1</f>
        <v>0</v>
      </c>
      <c r="G51" s="110">
        <f t="shared" si="10"/>
        <v>0</v>
      </c>
      <c r="H51" s="110">
        <f t="shared" si="10"/>
        <v>0</v>
      </c>
      <c r="I51" s="110">
        <f t="shared" si="10"/>
        <v>0</v>
      </c>
      <c r="J51" s="110">
        <f t="shared" si="10"/>
        <v>0</v>
      </c>
      <c r="K51" s="110">
        <f t="shared" si="10"/>
        <v>0</v>
      </c>
      <c r="L51" s="110">
        <f t="shared" si="10"/>
        <v>0</v>
      </c>
      <c r="M51" s="110">
        <f t="shared" si="10"/>
        <v>0</v>
      </c>
      <c r="N51" s="110">
        <f t="shared" si="10"/>
        <v>0</v>
      </c>
      <c r="O51" s="110">
        <f t="shared" si="10"/>
        <v>0</v>
      </c>
      <c r="P51" s="110">
        <f t="shared" si="10"/>
        <v>0</v>
      </c>
      <c r="Q51" s="110">
        <f t="shared" si="10"/>
        <v>0</v>
      </c>
      <c r="R51" s="110">
        <f t="shared" si="10"/>
        <v>0</v>
      </c>
      <c r="S51" s="110">
        <f t="shared" si="10"/>
        <v>0</v>
      </c>
      <c r="T51" s="110">
        <f t="shared" si="10"/>
        <v>0</v>
      </c>
      <c r="U51" s="110">
        <f t="shared" si="10"/>
        <v>0</v>
      </c>
      <c r="V51" s="110">
        <f t="shared" si="10"/>
        <v>0</v>
      </c>
      <c r="W51" s="110">
        <f t="shared" si="10"/>
        <v>0</v>
      </c>
      <c r="X51" s="110">
        <f t="shared" si="10"/>
        <v>0</v>
      </c>
      <c r="Y51" s="110">
        <f t="shared" si="10"/>
        <v>0</v>
      </c>
      <c r="Z51" s="110">
        <f t="shared" si="10"/>
        <v>0</v>
      </c>
      <c r="AA51" s="110">
        <f t="shared" si="10"/>
        <v>0</v>
      </c>
      <c r="AB51" s="110">
        <f t="shared" si="10"/>
        <v>0</v>
      </c>
      <c r="AC51" s="110">
        <f t="shared" si="10"/>
        <v>0</v>
      </c>
      <c r="AD51" s="110">
        <f t="shared" si="10"/>
        <v>0</v>
      </c>
      <c r="AE51" s="110">
        <f t="shared" si="10"/>
        <v>0</v>
      </c>
      <c r="AF51" s="110">
        <f t="shared" si="10"/>
        <v>0</v>
      </c>
      <c r="AG51" s="110">
        <f t="shared" si="10"/>
        <v>0</v>
      </c>
      <c r="AH51" s="110">
        <f t="shared" si="10"/>
        <v>0</v>
      </c>
      <c r="AI51" s="110">
        <f t="shared" si="10"/>
        <v>0</v>
      </c>
      <c r="AJ51" s="110">
        <f t="shared" si="10"/>
        <v>0</v>
      </c>
      <c r="AK51" s="110">
        <f t="shared" si="10"/>
        <v>0</v>
      </c>
      <c r="AL51" s="110">
        <f t="shared" si="10"/>
        <v>0</v>
      </c>
      <c r="AM51" s="110">
        <f t="shared" si="10"/>
        <v>0</v>
      </c>
      <c r="AN51" s="110">
        <f t="shared" si="10"/>
        <v>0</v>
      </c>
      <c r="AO51" s="73"/>
    </row>
    <row r="52" spans="1:41" hidden="1">
      <c r="A52" s="86" t="s">
        <v>162</v>
      </c>
      <c r="B52" s="66"/>
      <c r="C52" s="66"/>
      <c r="D52" s="66"/>
      <c r="E52" s="108" t="str">
        <f>IF('Data Entry'!E36="N/A",0,"")</f>
        <v/>
      </c>
      <c r="F52" s="108" t="str">
        <f>IF('Data Entry'!F36="N/A",0,"")</f>
        <v/>
      </c>
      <c r="G52" s="108" t="str">
        <f>IF('Data Entry'!G36="N/A",0,"")</f>
        <v/>
      </c>
      <c r="H52" s="108" t="str">
        <f>IF('Data Entry'!H36="N/A",0,"")</f>
        <v/>
      </c>
      <c r="I52" s="108" t="str">
        <f>IF('Data Entry'!I36="N/A",0,"")</f>
        <v/>
      </c>
      <c r="J52" s="108" t="str">
        <f>IF('Data Entry'!J36="N/A",0,"")</f>
        <v/>
      </c>
      <c r="K52" s="108" t="str">
        <f>IF('Data Entry'!K36="N/A",0,"")</f>
        <v/>
      </c>
      <c r="L52" s="108" t="str">
        <f>IF('Data Entry'!L36="N/A",0,"")</f>
        <v/>
      </c>
      <c r="M52" s="108" t="str">
        <f>IF('Data Entry'!M36="N/A",0,"")</f>
        <v/>
      </c>
      <c r="N52" s="108" t="str">
        <f>IF('Data Entry'!N36="N/A",0,"")</f>
        <v/>
      </c>
      <c r="O52" s="108" t="str">
        <f>IF('Data Entry'!O36="N/A",0,"")</f>
        <v/>
      </c>
      <c r="P52" s="108" t="str">
        <f>IF('Data Entry'!P36="N/A",0,"")</f>
        <v/>
      </c>
      <c r="Q52" s="108" t="str">
        <f>IF('Data Entry'!Q36="N/A",0,"")</f>
        <v/>
      </c>
      <c r="R52" s="108" t="str">
        <f>IF('Data Entry'!R36="N/A",0,"")</f>
        <v/>
      </c>
      <c r="S52" s="108" t="str">
        <f>IF('Data Entry'!S36="N/A",0,"")</f>
        <v/>
      </c>
      <c r="T52" s="108" t="str">
        <f>IF('Data Entry'!T36="N/A",0,"")</f>
        <v/>
      </c>
      <c r="U52" s="108" t="str">
        <f>IF('Data Entry'!U36="N/A",0,"")</f>
        <v/>
      </c>
      <c r="V52" s="108" t="str">
        <f>IF('Data Entry'!V36="N/A",0,"")</f>
        <v/>
      </c>
      <c r="W52" s="108" t="str">
        <f>IF('Data Entry'!W36="N/A",0,"")</f>
        <v/>
      </c>
      <c r="X52" s="108" t="str">
        <f>IF('Data Entry'!X36="N/A",0,"")</f>
        <v/>
      </c>
      <c r="Y52" s="108" t="str">
        <f>IF('Data Entry'!Y36="N/A",0,"")</f>
        <v/>
      </c>
      <c r="Z52" s="108" t="str">
        <f>IF('Data Entry'!Z36="N/A",0,"")</f>
        <v/>
      </c>
      <c r="AA52" s="108" t="str">
        <f>IF('Data Entry'!AA36="N/A",0,"")</f>
        <v/>
      </c>
      <c r="AB52" s="108" t="str">
        <f>IF('Data Entry'!AB36="N/A",0,"")</f>
        <v/>
      </c>
      <c r="AC52" s="108" t="str">
        <f>IF('Data Entry'!AC36="N/A",0,"")</f>
        <v/>
      </c>
      <c r="AD52" s="108" t="str">
        <f>IF('Data Entry'!AD36="N/A",0,"")</f>
        <v/>
      </c>
      <c r="AE52" s="108" t="str">
        <f>IF('Data Entry'!AE36="N/A",0,"")</f>
        <v/>
      </c>
      <c r="AF52" s="108" t="str">
        <f>IF('Data Entry'!AF36="N/A",0,"")</f>
        <v/>
      </c>
      <c r="AG52" s="108" t="str">
        <f>IF('Data Entry'!AG36="N/A",0,"")</f>
        <v/>
      </c>
      <c r="AH52" s="108" t="str">
        <f>IF('Data Entry'!AH36="N/A",0,"")</f>
        <v/>
      </c>
      <c r="AI52" s="108" t="str">
        <f>IF('Data Entry'!AI36="N/A",0,"")</f>
        <v/>
      </c>
      <c r="AJ52" s="108" t="str">
        <f>IF('Data Entry'!AJ36="N/A",0,"")</f>
        <v/>
      </c>
      <c r="AK52" s="108" t="str">
        <f>IF('Data Entry'!AK36="N/A",0,"")</f>
        <v/>
      </c>
      <c r="AL52" s="108" t="str">
        <f>IF('Data Entry'!AL36="N/A",0,"")</f>
        <v/>
      </c>
      <c r="AM52" s="108" t="str">
        <f>IF('Data Entry'!AM36="N/A",0,"")</f>
        <v/>
      </c>
      <c r="AN52" s="108" t="str">
        <f>IF('Data Entry'!AN36="N/A",0,"")</f>
        <v/>
      </c>
      <c r="AO52" s="72"/>
    </row>
    <row r="53" spans="1:41" hidden="1">
      <c r="A53" s="86" t="s">
        <v>163</v>
      </c>
      <c r="B53" s="66"/>
      <c r="C53" s="66"/>
      <c r="D53" s="66"/>
      <c r="E53" s="108" t="str">
        <f>IF('Data Entry'!E36="Post- only",1,"")</f>
        <v/>
      </c>
      <c r="F53" s="108" t="str">
        <f>IF('Data Entry'!F36="Post- only",1,"")</f>
        <v/>
      </c>
      <c r="G53" s="108" t="str">
        <f>IF('Data Entry'!G36="Post- only",1,"")</f>
        <v/>
      </c>
      <c r="H53" s="108" t="str">
        <f>IF('Data Entry'!H36="Post- only",1,"")</f>
        <v/>
      </c>
      <c r="I53" s="108" t="str">
        <f>IF('Data Entry'!I36="Post- only",1,"")</f>
        <v/>
      </c>
      <c r="J53" s="108" t="str">
        <f>IF('Data Entry'!J36="Post- only",1,"")</f>
        <v/>
      </c>
      <c r="K53" s="108" t="str">
        <f>IF('Data Entry'!K36="Post- only",1,"")</f>
        <v/>
      </c>
      <c r="L53" s="108" t="str">
        <f>IF('Data Entry'!L36="Post- only",1,"")</f>
        <v/>
      </c>
      <c r="M53" s="108" t="str">
        <f>IF('Data Entry'!M36="Post- only",1,"")</f>
        <v/>
      </c>
      <c r="N53" s="108" t="str">
        <f>IF('Data Entry'!N36="Post- only",1,"")</f>
        <v/>
      </c>
      <c r="O53" s="108" t="str">
        <f>IF('Data Entry'!O36="Post- only",1,"")</f>
        <v/>
      </c>
      <c r="P53" s="108" t="str">
        <f>IF('Data Entry'!P36="Post- only",1,"")</f>
        <v/>
      </c>
      <c r="Q53" s="108" t="str">
        <f>IF('Data Entry'!Q36="Post- only",1,"")</f>
        <v/>
      </c>
      <c r="R53" s="108" t="str">
        <f>IF('Data Entry'!R36="Post- only",1,"")</f>
        <v/>
      </c>
      <c r="S53" s="108" t="str">
        <f>IF('Data Entry'!S36="Post- only",1,"")</f>
        <v/>
      </c>
      <c r="T53" s="108" t="str">
        <f>IF('Data Entry'!T36="Post- only",1,"")</f>
        <v/>
      </c>
      <c r="U53" s="108" t="str">
        <f>IF('Data Entry'!U36="Post- only",1,"")</f>
        <v/>
      </c>
      <c r="V53" s="108" t="str">
        <f>IF('Data Entry'!V36="Post- only",1,"")</f>
        <v/>
      </c>
      <c r="W53" s="108" t="str">
        <f>IF('Data Entry'!W36="Post- only",1,"")</f>
        <v/>
      </c>
      <c r="X53" s="108" t="str">
        <f>IF('Data Entry'!X36="Post- only",1,"")</f>
        <v/>
      </c>
      <c r="Y53" s="108" t="str">
        <f>IF('Data Entry'!Y36="Post- only",1,"")</f>
        <v/>
      </c>
      <c r="Z53" s="108" t="str">
        <f>IF('Data Entry'!Z36="Post- only",1,"")</f>
        <v/>
      </c>
      <c r="AA53" s="108" t="str">
        <f>IF('Data Entry'!AA36="Post- only",1,"")</f>
        <v/>
      </c>
      <c r="AB53" s="108" t="str">
        <f>IF('Data Entry'!AB36="Post- only",1,"")</f>
        <v/>
      </c>
      <c r="AC53" s="108" t="str">
        <f>IF('Data Entry'!AC36="Post- only",1,"")</f>
        <v/>
      </c>
      <c r="AD53" s="108" t="str">
        <f>IF('Data Entry'!AD36="Post- only",1,"")</f>
        <v/>
      </c>
      <c r="AE53" s="108" t="str">
        <f>IF('Data Entry'!AE36="Post- only",1,"")</f>
        <v/>
      </c>
      <c r="AF53" s="108" t="str">
        <f>IF('Data Entry'!AF36="Post- only",1,"")</f>
        <v/>
      </c>
      <c r="AG53" s="108" t="str">
        <f>IF('Data Entry'!AG36="Post- only",1,"")</f>
        <v/>
      </c>
      <c r="AH53" s="108" t="str">
        <f>IF('Data Entry'!AH36="Post- only",1,"")</f>
        <v/>
      </c>
      <c r="AI53" s="108" t="str">
        <f>IF('Data Entry'!AI36="Post- only",1,"")</f>
        <v/>
      </c>
      <c r="AJ53" s="108" t="str">
        <f>IF('Data Entry'!AJ36="Post- only",1,"")</f>
        <v/>
      </c>
      <c r="AK53" s="108" t="str">
        <f>IF('Data Entry'!AK36="Post- only",1,"")</f>
        <v/>
      </c>
      <c r="AL53" s="108" t="str">
        <f>IF('Data Entry'!AL36="Post- only",1,"")</f>
        <v/>
      </c>
      <c r="AM53" s="108" t="str">
        <f>IF('Data Entry'!AM36="Post- only",1,"")</f>
        <v/>
      </c>
      <c r="AN53" s="108" t="str">
        <f>IF('Data Entry'!AN36="Post- only",1,"")</f>
        <v/>
      </c>
      <c r="AO53" s="72"/>
    </row>
    <row r="54" spans="1:41" hidden="1">
      <c r="A54" s="86" t="s">
        <v>164</v>
      </c>
      <c r="B54" s="66"/>
      <c r="C54" s="66"/>
      <c r="D54" s="66"/>
      <c r="E54" s="108" t="str">
        <f>IF('Data Entry'!F36="Pre/ post",2,"")</f>
        <v/>
      </c>
      <c r="F54" s="108" t="str">
        <f>IF('Data Entry'!G36="Pre/ post",2,"")</f>
        <v/>
      </c>
      <c r="G54" s="108" t="str">
        <f>IF('Data Entry'!H36="Pre/ post",2,"")</f>
        <v/>
      </c>
      <c r="H54" s="108" t="str">
        <f>IF('Data Entry'!I36="Pre/ post",2,"")</f>
        <v/>
      </c>
      <c r="I54" s="108" t="str">
        <f>IF('Data Entry'!J36="Pre/ post",2,"")</f>
        <v/>
      </c>
      <c r="J54" s="108" t="str">
        <f>IF('Data Entry'!K36="Pre/ post",2,"")</f>
        <v/>
      </c>
      <c r="K54" s="108" t="str">
        <f>IF('Data Entry'!L36="Pre/ post",2,"")</f>
        <v/>
      </c>
      <c r="L54" s="108" t="str">
        <f>IF('Data Entry'!M36="Pre/ post",2,"")</f>
        <v/>
      </c>
      <c r="M54" s="108" t="str">
        <f>IF('Data Entry'!N36="Pre/ post",2,"")</f>
        <v/>
      </c>
      <c r="N54" s="108" t="str">
        <f>IF('Data Entry'!O36="Pre/ post",2,"")</f>
        <v/>
      </c>
      <c r="O54" s="108" t="str">
        <f>IF('Data Entry'!P36="Pre/ post",2,"")</f>
        <v/>
      </c>
      <c r="P54" s="108" t="str">
        <f>IF('Data Entry'!Q36="Pre/ post",2,"")</f>
        <v/>
      </c>
      <c r="Q54" s="108" t="str">
        <f>IF('Data Entry'!R36="Pre/ post",2,"")</f>
        <v/>
      </c>
      <c r="R54" s="108" t="str">
        <f>IF('Data Entry'!S36="Pre/ post",2,"")</f>
        <v/>
      </c>
      <c r="S54" s="108" t="str">
        <f>IF('Data Entry'!T36="Pre/ post",2,"")</f>
        <v/>
      </c>
      <c r="T54" s="108" t="str">
        <f>IF('Data Entry'!U36="Pre/ post",2,"")</f>
        <v/>
      </c>
      <c r="U54" s="108" t="str">
        <f>IF('Data Entry'!V36="Pre/ post",2,"")</f>
        <v/>
      </c>
      <c r="V54" s="108" t="str">
        <f>IF('Data Entry'!W36="Pre/ post",2,"")</f>
        <v/>
      </c>
      <c r="W54" s="108" t="str">
        <f>IF('Data Entry'!X36="Pre/ post",2,"")</f>
        <v/>
      </c>
      <c r="X54" s="108" t="str">
        <f>IF('Data Entry'!Y36="Pre/ post",2,"")</f>
        <v/>
      </c>
      <c r="Y54" s="108" t="str">
        <f>IF('Data Entry'!Z36="Pre/ post",2,"")</f>
        <v/>
      </c>
      <c r="Z54" s="108" t="str">
        <f>IF('Data Entry'!AA36="Pre/ post",2,"")</f>
        <v/>
      </c>
      <c r="AA54" s="108" t="str">
        <f>IF('Data Entry'!AB36="Pre/ post",2,"")</f>
        <v/>
      </c>
      <c r="AB54" s="108" t="str">
        <f>IF('Data Entry'!AC36="Pre/ post",2,"")</f>
        <v/>
      </c>
      <c r="AC54" s="108" t="str">
        <f>IF('Data Entry'!AD36="Pre/ post",2,"")</f>
        <v/>
      </c>
      <c r="AD54" s="108" t="str">
        <f>IF('Data Entry'!AE36="Pre/ post",2,"")</f>
        <v/>
      </c>
      <c r="AE54" s="108" t="str">
        <f>IF('Data Entry'!AF36="Pre/ post",2,"")</f>
        <v/>
      </c>
      <c r="AF54" s="108" t="str">
        <f>IF('Data Entry'!AG36="Pre/ post",2,"")</f>
        <v/>
      </c>
      <c r="AG54" s="108" t="str">
        <f>IF('Data Entry'!AH36="Pre/ post",2,"")</f>
        <v/>
      </c>
      <c r="AH54" s="108" t="str">
        <f>IF('Data Entry'!AI36="Pre/ post",2,"")</f>
        <v/>
      </c>
      <c r="AI54" s="108" t="str">
        <f>IF('Data Entry'!AJ36="Pre/ post",2,"")</f>
        <v/>
      </c>
      <c r="AJ54" s="108" t="str">
        <f>IF('Data Entry'!AK36="Pre/ post",2,"")</f>
        <v/>
      </c>
      <c r="AK54" s="108" t="str">
        <f>IF('Data Entry'!AL36="Pre/ post",2,"")</f>
        <v/>
      </c>
      <c r="AL54" s="108" t="str">
        <f>IF('Data Entry'!AM36="Pre/ post",2,"")</f>
        <v/>
      </c>
      <c r="AM54" s="108" t="str">
        <f>IF('Data Entry'!AN36="Pre/ post",2,"")</f>
        <v/>
      </c>
      <c r="AN54" s="108" t="str">
        <f>IF('Data Entry'!DU36="Pre/ post",2,"")</f>
        <v/>
      </c>
      <c r="AO54" s="72"/>
    </row>
    <row r="55" spans="1:41" hidden="1">
      <c r="A55" s="86" t="s">
        <v>165</v>
      </c>
      <c r="B55" s="66"/>
      <c r="C55" s="66"/>
      <c r="D55" s="66"/>
      <c r="E55" s="108" t="str">
        <f>IF('Data Entry'!F36="Intermittent",3,"")</f>
        <v/>
      </c>
      <c r="F55" s="108" t="str">
        <f>IF('Data Entry'!G36="Intermittent",3,"")</f>
        <v/>
      </c>
      <c r="G55" s="108" t="str">
        <f>IF('Data Entry'!H36="Intermittent",3,"")</f>
        <v/>
      </c>
      <c r="H55" s="108" t="str">
        <f>IF('Data Entry'!I36="Intermittent",3,"")</f>
        <v/>
      </c>
      <c r="I55" s="108" t="str">
        <f>IF('Data Entry'!J36="Intermittent",3,"")</f>
        <v/>
      </c>
      <c r="J55" s="108" t="str">
        <f>IF('Data Entry'!K36="Intermittent",3,"")</f>
        <v/>
      </c>
      <c r="K55" s="108" t="str">
        <f>IF('Data Entry'!L36="Intermittent",3,"")</f>
        <v/>
      </c>
      <c r="L55" s="108" t="str">
        <f>IF('Data Entry'!M36="Intermittent",3,"")</f>
        <v/>
      </c>
      <c r="M55" s="108" t="str">
        <f>IF('Data Entry'!N36="Intermittent",3,"")</f>
        <v/>
      </c>
      <c r="N55" s="108" t="str">
        <f>IF('Data Entry'!O36="Intermittent",3,"")</f>
        <v/>
      </c>
      <c r="O55" s="108" t="str">
        <f>IF('Data Entry'!P36="Intermittent",3,"")</f>
        <v/>
      </c>
      <c r="P55" s="108" t="str">
        <f>IF('Data Entry'!Q36="Intermittent",3,"")</f>
        <v/>
      </c>
      <c r="Q55" s="108" t="str">
        <f>IF('Data Entry'!R36="Intermittent",3,"")</f>
        <v/>
      </c>
      <c r="R55" s="108" t="str">
        <f>IF('Data Entry'!S36="Intermittent",3,"")</f>
        <v/>
      </c>
      <c r="S55" s="108" t="str">
        <f>IF('Data Entry'!T36="Intermittent",3,"")</f>
        <v/>
      </c>
      <c r="T55" s="108" t="str">
        <f>IF('Data Entry'!U36="Intermittent",3,"")</f>
        <v/>
      </c>
      <c r="U55" s="108" t="str">
        <f>IF('Data Entry'!V36="Intermittent",3,"")</f>
        <v/>
      </c>
      <c r="V55" s="108" t="str">
        <f>IF('Data Entry'!W36="Intermittent",3,"")</f>
        <v/>
      </c>
      <c r="W55" s="108" t="str">
        <f>IF('Data Entry'!X36="Intermittent",3,"")</f>
        <v/>
      </c>
      <c r="X55" s="108" t="str">
        <f>IF('Data Entry'!Y36="Intermittent",3,"")</f>
        <v/>
      </c>
      <c r="Y55" s="108" t="str">
        <f>IF('Data Entry'!Z36="Intermittent",3,"")</f>
        <v/>
      </c>
      <c r="Z55" s="108" t="str">
        <f>IF('Data Entry'!AA36="Intermittent",3,"")</f>
        <v/>
      </c>
      <c r="AA55" s="108" t="str">
        <f>IF('Data Entry'!AB36="Intermittent",3,"")</f>
        <v/>
      </c>
      <c r="AB55" s="108" t="str">
        <f>IF('Data Entry'!AC36="Intermittent",3,"")</f>
        <v/>
      </c>
      <c r="AC55" s="108" t="str">
        <f>IF('Data Entry'!AD36="Intermittent",3,"")</f>
        <v/>
      </c>
      <c r="AD55" s="108" t="str">
        <f>IF('Data Entry'!AE36="Intermittent",3,"")</f>
        <v/>
      </c>
      <c r="AE55" s="108" t="str">
        <f>IF('Data Entry'!AF36="Intermittent",3,"")</f>
        <v/>
      </c>
      <c r="AF55" s="108" t="str">
        <f>IF('Data Entry'!AG36="Intermittent",3,"")</f>
        <v/>
      </c>
      <c r="AG55" s="108" t="str">
        <f>IF('Data Entry'!AH36="Intermittent",3,"")</f>
        <v/>
      </c>
      <c r="AH55" s="108" t="str">
        <f>IF('Data Entry'!AI36="Intermittent",3,"")</f>
        <v/>
      </c>
      <c r="AI55" s="108" t="str">
        <f>IF('Data Entry'!AJ36="Intermittent",3,"")</f>
        <v/>
      </c>
      <c r="AJ55" s="108" t="str">
        <f>IF('Data Entry'!AK36="Intermittent",3,"")</f>
        <v/>
      </c>
      <c r="AK55" s="108" t="str">
        <f>IF('Data Entry'!AL36="Intermittent",3,"")</f>
        <v/>
      </c>
      <c r="AL55" s="108" t="str">
        <f>IF('Data Entry'!AM36="Intermittent",3,"")</f>
        <v/>
      </c>
      <c r="AM55" s="108" t="str">
        <f>IF('Data Entry'!AN36="Intermittent",3,"")</f>
        <v/>
      </c>
      <c r="AN55" s="108" t="str">
        <f>IF('Data Entry'!DU36="Intermittent",3,"")</f>
        <v/>
      </c>
      <c r="AO55" s="72"/>
    </row>
    <row r="56" spans="1:41" hidden="1">
      <c r="A56" s="86" t="s">
        <v>166</v>
      </c>
      <c r="B56" s="66"/>
      <c r="C56" s="66"/>
      <c r="D56" s="66"/>
      <c r="E56" s="108" t="str">
        <f>IF('Data Entry'!F36="SCD",4,"")</f>
        <v/>
      </c>
      <c r="F56" s="108" t="str">
        <f>IF('Data Entry'!G36="SCD",4,"")</f>
        <v/>
      </c>
      <c r="G56" s="108" t="str">
        <f>IF('Data Entry'!H36="SCD",4,"")</f>
        <v/>
      </c>
      <c r="H56" s="108" t="str">
        <f>IF('Data Entry'!I36="SCD",4,"")</f>
        <v/>
      </c>
      <c r="I56" s="108" t="str">
        <f>IF('Data Entry'!J36="SCD",4,"")</f>
        <v/>
      </c>
      <c r="J56" s="108" t="str">
        <f>IF('Data Entry'!K36="SCD",4,"")</f>
        <v/>
      </c>
      <c r="K56" s="108" t="str">
        <f>IF('Data Entry'!L36="SCD",4,"")</f>
        <v/>
      </c>
      <c r="L56" s="108" t="str">
        <f>IF('Data Entry'!M36="SCD",4,"")</f>
        <v/>
      </c>
      <c r="M56" s="108" t="str">
        <f>IF('Data Entry'!N36="SCD",4,"")</f>
        <v/>
      </c>
      <c r="N56" s="108" t="str">
        <f>IF('Data Entry'!O36="SCD",4,"")</f>
        <v/>
      </c>
      <c r="O56" s="108" t="str">
        <f>IF('Data Entry'!P36="SCD",4,"")</f>
        <v/>
      </c>
      <c r="P56" s="108" t="str">
        <f>IF('Data Entry'!Q36="SCD",4,"")</f>
        <v/>
      </c>
      <c r="Q56" s="108" t="str">
        <f>IF('Data Entry'!R36="SCD",4,"")</f>
        <v/>
      </c>
      <c r="R56" s="108" t="str">
        <f>IF('Data Entry'!S36="SCD",4,"")</f>
        <v/>
      </c>
      <c r="S56" s="108" t="str">
        <f>IF('Data Entry'!T36="SCD",4,"")</f>
        <v/>
      </c>
      <c r="T56" s="108" t="str">
        <f>IF('Data Entry'!U36="SCD",4,"")</f>
        <v/>
      </c>
      <c r="U56" s="108" t="str">
        <f>IF('Data Entry'!V36="SCD",4,"")</f>
        <v/>
      </c>
      <c r="V56" s="108" t="str">
        <f>IF('Data Entry'!W36="SCD",4,"")</f>
        <v/>
      </c>
      <c r="W56" s="108" t="str">
        <f>IF('Data Entry'!X36="SCD",4,"")</f>
        <v/>
      </c>
      <c r="X56" s="108" t="str">
        <f>IF('Data Entry'!Y36="SCD",4,"")</f>
        <v/>
      </c>
      <c r="Y56" s="108" t="str">
        <f>IF('Data Entry'!Z36="SCD",4,"")</f>
        <v/>
      </c>
      <c r="Z56" s="108" t="str">
        <f>IF('Data Entry'!AA36="SCD",4,"")</f>
        <v/>
      </c>
      <c r="AA56" s="108" t="str">
        <f>IF('Data Entry'!AB36="SCD",4,"")</f>
        <v/>
      </c>
      <c r="AB56" s="108" t="str">
        <f>IF('Data Entry'!AC36="SCD",4,"")</f>
        <v/>
      </c>
      <c r="AC56" s="108" t="str">
        <f>IF('Data Entry'!AD36="SCD",4,"")</f>
        <v/>
      </c>
      <c r="AD56" s="108" t="str">
        <f>IF('Data Entry'!AE36="SCD",4,"")</f>
        <v/>
      </c>
      <c r="AE56" s="108" t="str">
        <f>IF('Data Entry'!AF36="SCD",4,"")</f>
        <v/>
      </c>
      <c r="AF56" s="108" t="str">
        <f>IF('Data Entry'!AG36="SCD",4,"")</f>
        <v/>
      </c>
      <c r="AG56" s="108" t="str">
        <f>IF('Data Entry'!AH36="SCD",4,"")</f>
        <v/>
      </c>
      <c r="AH56" s="108" t="str">
        <f>IF('Data Entry'!AI36="SCD",4,"")</f>
        <v/>
      </c>
      <c r="AI56" s="108" t="str">
        <f>IF('Data Entry'!AJ36="SCD",4,"")</f>
        <v/>
      </c>
      <c r="AJ56" s="108" t="str">
        <f>IF('Data Entry'!AK36="SCD",4,"")</f>
        <v/>
      </c>
      <c r="AK56" s="108" t="str">
        <f>IF('Data Entry'!AL36="SCD",4,"")</f>
        <v/>
      </c>
      <c r="AL56" s="108" t="str">
        <f>IF('Data Entry'!AM36="SCD",4,"")</f>
        <v/>
      </c>
      <c r="AM56" s="108" t="str">
        <f>IF('Data Entry'!AN36="SCD",4,"")</f>
        <v/>
      </c>
      <c r="AN56" s="108" t="str">
        <f>IF('Data Entry'!DU36="SCD",4,"")</f>
        <v/>
      </c>
      <c r="AO56" s="72"/>
    </row>
    <row r="57" spans="1:41" s="74" customFormat="1" hidden="1">
      <c r="A57" s="109" t="s">
        <v>168</v>
      </c>
      <c r="B57" s="101"/>
      <c r="C57" s="101"/>
      <c r="D57" s="101"/>
      <c r="E57" s="110">
        <f>-SUM(E52:E56)*-1</f>
        <v>0</v>
      </c>
      <c r="F57" s="110">
        <f t="shared" ref="F57" si="11">-SUM(F52:F56)*-1</f>
        <v>0</v>
      </c>
      <c r="G57" s="110">
        <f t="shared" ref="G57" si="12">-SUM(G52:G56)*-1</f>
        <v>0</v>
      </c>
      <c r="H57" s="110">
        <f t="shared" ref="H57" si="13">-SUM(H52:H56)*-1</f>
        <v>0</v>
      </c>
      <c r="I57" s="110">
        <f t="shared" ref="I57" si="14">-SUM(I52:I56)*-1</f>
        <v>0</v>
      </c>
      <c r="J57" s="110">
        <f t="shared" ref="J57" si="15">-SUM(J52:J56)*-1</f>
        <v>0</v>
      </c>
      <c r="K57" s="110">
        <f t="shared" ref="K57" si="16">-SUM(K52:K56)*-1</f>
        <v>0</v>
      </c>
      <c r="L57" s="110">
        <f t="shared" ref="L57" si="17">-SUM(L52:L56)*-1</f>
        <v>0</v>
      </c>
      <c r="M57" s="110">
        <f t="shared" ref="M57" si="18">-SUM(M52:M56)*-1</f>
        <v>0</v>
      </c>
      <c r="N57" s="110">
        <f t="shared" ref="N57" si="19">-SUM(N52:N56)*-1</f>
        <v>0</v>
      </c>
      <c r="O57" s="110">
        <f t="shared" ref="O57" si="20">-SUM(O52:O56)*-1</f>
        <v>0</v>
      </c>
      <c r="P57" s="110">
        <f t="shared" ref="P57" si="21">-SUM(P52:P56)*-1</f>
        <v>0</v>
      </c>
      <c r="Q57" s="110">
        <f t="shared" ref="Q57" si="22">-SUM(Q52:Q56)*-1</f>
        <v>0</v>
      </c>
      <c r="R57" s="110">
        <f t="shared" ref="R57" si="23">-SUM(R52:R56)*-1</f>
        <v>0</v>
      </c>
      <c r="S57" s="110">
        <f t="shared" ref="S57" si="24">-SUM(S52:S56)*-1</f>
        <v>0</v>
      </c>
      <c r="T57" s="110">
        <f t="shared" ref="T57" si="25">-SUM(T52:T56)*-1</f>
        <v>0</v>
      </c>
      <c r="U57" s="110">
        <f t="shared" ref="U57" si="26">-SUM(U52:U56)*-1</f>
        <v>0</v>
      </c>
      <c r="V57" s="110">
        <f t="shared" ref="V57" si="27">-SUM(V52:V56)*-1</f>
        <v>0</v>
      </c>
      <c r="W57" s="110">
        <f t="shared" ref="W57" si="28">-SUM(W52:W56)*-1</f>
        <v>0</v>
      </c>
      <c r="X57" s="110">
        <f t="shared" ref="X57" si="29">-SUM(X52:X56)*-1</f>
        <v>0</v>
      </c>
      <c r="Y57" s="110">
        <f t="shared" ref="Y57" si="30">-SUM(Y52:Y56)*-1</f>
        <v>0</v>
      </c>
      <c r="Z57" s="110">
        <f t="shared" ref="Z57" si="31">-SUM(Z52:Z56)*-1</f>
        <v>0</v>
      </c>
      <c r="AA57" s="110">
        <f t="shared" ref="AA57" si="32">-SUM(AA52:AA56)*-1</f>
        <v>0</v>
      </c>
      <c r="AB57" s="110">
        <f t="shared" ref="AB57" si="33">-SUM(AB52:AB56)*-1</f>
        <v>0</v>
      </c>
      <c r="AC57" s="110">
        <f t="shared" ref="AC57" si="34">-SUM(AC52:AC56)*-1</f>
        <v>0</v>
      </c>
      <c r="AD57" s="110">
        <f t="shared" ref="AD57" si="35">-SUM(AD52:AD56)*-1</f>
        <v>0</v>
      </c>
      <c r="AE57" s="110">
        <f t="shared" ref="AE57" si="36">-SUM(AE52:AE56)*-1</f>
        <v>0</v>
      </c>
      <c r="AF57" s="110">
        <f t="shared" ref="AF57" si="37">-SUM(AF52:AF56)*-1</f>
        <v>0</v>
      </c>
      <c r="AG57" s="110">
        <f t="shared" ref="AG57" si="38">-SUM(AG52:AG56)*-1</f>
        <v>0</v>
      </c>
      <c r="AH57" s="110">
        <f t="shared" ref="AH57" si="39">-SUM(AH52:AH56)*-1</f>
        <v>0</v>
      </c>
      <c r="AI57" s="110">
        <f t="shared" ref="AI57" si="40">-SUM(AI52:AI56)*-1</f>
        <v>0</v>
      </c>
      <c r="AJ57" s="110">
        <f t="shared" ref="AJ57" si="41">-SUM(AJ52:AJ56)*-1</f>
        <v>0</v>
      </c>
      <c r="AK57" s="110">
        <f t="shared" ref="AK57" si="42">-SUM(AK52:AK56)*-1</f>
        <v>0</v>
      </c>
      <c r="AL57" s="110">
        <f t="shared" ref="AL57" si="43">-SUM(AL52:AL56)*-1</f>
        <v>0</v>
      </c>
      <c r="AM57" s="110">
        <f t="shared" ref="AM57" si="44">-SUM(AM52:AM56)*-1</f>
        <v>0</v>
      </c>
      <c r="AN57" s="110">
        <f t="shared" ref="AN57" si="45">-SUM(AN52:AN56)*-1</f>
        <v>0</v>
      </c>
      <c r="AO57" s="73"/>
    </row>
    <row r="58" spans="1:41" hidden="1">
      <c r="A58" s="86" t="s">
        <v>175</v>
      </c>
      <c r="B58" s="66"/>
      <c r="C58" s="66"/>
      <c r="D58" s="66"/>
      <c r="E58" s="108" t="str">
        <f>IF('Data Entry'!E62="Countertherapeutic",0,"")</f>
        <v/>
      </c>
      <c r="F58" s="108" t="str">
        <f>IF('Data Entry'!F62="Countertherapeutic",0,"")</f>
        <v/>
      </c>
      <c r="G58" s="108" t="str">
        <f>IF('Data Entry'!G62="Countertherapeutic",0,"")</f>
        <v/>
      </c>
      <c r="H58" s="108" t="str">
        <f>IF('Data Entry'!H62="Countertherapeutic",0,"")</f>
        <v/>
      </c>
      <c r="I58" s="108" t="str">
        <f>IF('Data Entry'!I62="Countertherapeutic",0,"")</f>
        <v/>
      </c>
      <c r="J58" s="108" t="str">
        <f>IF('Data Entry'!J62="Countertherapeutic",0,"")</f>
        <v/>
      </c>
      <c r="K58" s="108" t="str">
        <f>IF('Data Entry'!K62="Countertherapeutic",0,"")</f>
        <v/>
      </c>
      <c r="L58" s="108" t="str">
        <f>IF('Data Entry'!L62="Countertherapeutic",0,"")</f>
        <v/>
      </c>
      <c r="M58" s="108" t="str">
        <f>IF('Data Entry'!M62="Countertherapeutic",0,"")</f>
        <v/>
      </c>
      <c r="N58" s="108" t="str">
        <f>IF('Data Entry'!N62="Countertherapeutic",0,"")</f>
        <v/>
      </c>
      <c r="O58" s="108" t="str">
        <f>IF('Data Entry'!O62="Countertherapeutic",0,"")</f>
        <v/>
      </c>
      <c r="P58" s="108" t="str">
        <f>IF('Data Entry'!P62="Countertherapeutic",0,"")</f>
        <v/>
      </c>
      <c r="Q58" s="108" t="str">
        <f>IF('Data Entry'!Q62="Countertherapeutic",0,"")</f>
        <v/>
      </c>
      <c r="R58" s="108" t="str">
        <f>IF('Data Entry'!R62="Countertherapeutic",0,"")</f>
        <v/>
      </c>
      <c r="S58" s="108" t="str">
        <f>IF('Data Entry'!S62="Countertherapeutic",0,"")</f>
        <v/>
      </c>
      <c r="T58" s="108" t="str">
        <f>IF('Data Entry'!T62="Countertherapeutic",0,"")</f>
        <v/>
      </c>
      <c r="U58" s="108" t="str">
        <f>IF('Data Entry'!U62="Countertherapeutic",0,"")</f>
        <v/>
      </c>
      <c r="V58" s="108" t="str">
        <f>IF('Data Entry'!V62="Countertherapeutic",0,"")</f>
        <v/>
      </c>
      <c r="W58" s="108" t="str">
        <f>IF('Data Entry'!W62="Countertherapeutic",0,"")</f>
        <v/>
      </c>
      <c r="X58" s="108" t="str">
        <f>IF('Data Entry'!X62="Countertherapeutic",0,"")</f>
        <v/>
      </c>
      <c r="Y58" s="108" t="str">
        <f>IF('Data Entry'!Y62="Countertherapeutic",0,"")</f>
        <v/>
      </c>
      <c r="Z58" s="108" t="str">
        <f>IF('Data Entry'!Z62="Countertherapeutic",0,"")</f>
        <v/>
      </c>
      <c r="AA58" s="108" t="str">
        <f>IF('Data Entry'!AA62="Countertherapeutic",0,"")</f>
        <v/>
      </c>
      <c r="AB58" s="108" t="str">
        <f>IF('Data Entry'!AB62="Countertherapeutic",0,"")</f>
        <v/>
      </c>
      <c r="AC58" s="108" t="str">
        <f>IF('Data Entry'!AC62="Countertherapeutic",0,"")</f>
        <v/>
      </c>
      <c r="AD58" s="108" t="str">
        <f>IF('Data Entry'!AD62="Countertherapeutic",0,"")</f>
        <v/>
      </c>
      <c r="AE58" s="108" t="str">
        <f>IF('Data Entry'!AE62="Countertherapeutic",0,"")</f>
        <v/>
      </c>
      <c r="AF58" s="108" t="str">
        <f>IF('Data Entry'!AF62="Countertherapeutic",0,"")</f>
        <v/>
      </c>
      <c r="AG58" s="108" t="str">
        <f>IF('Data Entry'!AG62="Countertherapeutic",0,"")</f>
        <v/>
      </c>
      <c r="AH58" s="108" t="str">
        <f>IF('Data Entry'!AH62="Countertherapeutic",0,"")</f>
        <v/>
      </c>
      <c r="AI58" s="108" t="str">
        <f>IF('Data Entry'!AI62="Countertherapeutic",0,"")</f>
        <v/>
      </c>
      <c r="AJ58" s="108" t="str">
        <f>IF('Data Entry'!AJ62="Countertherapeutic",0,"")</f>
        <v/>
      </c>
      <c r="AK58" s="108" t="str">
        <f>IF('Data Entry'!AK62="Countertherapeutic",0,"")</f>
        <v/>
      </c>
      <c r="AL58" s="108" t="str">
        <f>IF('Data Entry'!AL62="Countertherapeutic",0,"")</f>
        <v/>
      </c>
      <c r="AM58" s="108" t="str">
        <f>IF('Data Entry'!AM62="Countertherapeutic",0,"")</f>
        <v/>
      </c>
      <c r="AN58" s="108" t="str">
        <f>IF('Data Entry'!AN62="Countertherapeutic",0,"")</f>
        <v/>
      </c>
      <c r="AO58" s="72"/>
    </row>
    <row r="59" spans="1:41" hidden="1">
      <c r="A59" s="86" t="s">
        <v>176</v>
      </c>
      <c r="B59" s="66"/>
      <c r="C59" s="66"/>
      <c r="D59" s="66"/>
      <c r="E59" s="108" t="str">
        <f>IF('Data Entry'!E62="Null",1,"")</f>
        <v/>
      </c>
      <c r="F59" s="108" t="str">
        <f>IF('Data Entry'!F62="Null",1,"")</f>
        <v/>
      </c>
      <c r="G59" s="108" t="str">
        <f>IF('Data Entry'!G62="Null",1,"")</f>
        <v/>
      </c>
      <c r="H59" s="108" t="str">
        <f>IF('Data Entry'!H62="Null",1,"")</f>
        <v/>
      </c>
      <c r="I59" s="108" t="str">
        <f>IF('Data Entry'!I62="Null",1,"")</f>
        <v/>
      </c>
      <c r="J59" s="108" t="str">
        <f>IF('Data Entry'!J62="Null",1,"")</f>
        <v/>
      </c>
      <c r="K59" s="108" t="str">
        <f>IF('Data Entry'!K62="Null",1,"")</f>
        <v/>
      </c>
      <c r="L59" s="108" t="str">
        <f>IF('Data Entry'!L62="Null",1,"")</f>
        <v/>
      </c>
      <c r="M59" s="108" t="str">
        <f>IF('Data Entry'!M62="Null",1,"")</f>
        <v/>
      </c>
      <c r="N59" s="108" t="str">
        <f>IF('Data Entry'!N62="Null",1,"")</f>
        <v/>
      </c>
      <c r="O59" s="108" t="str">
        <f>IF('Data Entry'!O62="Null",1,"")</f>
        <v/>
      </c>
      <c r="P59" s="108" t="str">
        <f>IF('Data Entry'!P62="Null",1,"")</f>
        <v/>
      </c>
      <c r="Q59" s="108" t="str">
        <f>IF('Data Entry'!Q62="Null",1,"")</f>
        <v/>
      </c>
      <c r="R59" s="108" t="str">
        <f>IF('Data Entry'!R62="Null",1,"")</f>
        <v/>
      </c>
      <c r="S59" s="108" t="str">
        <f>IF('Data Entry'!S62="Null",1,"")</f>
        <v/>
      </c>
      <c r="T59" s="108" t="str">
        <f>IF('Data Entry'!T62="Null",1,"")</f>
        <v/>
      </c>
      <c r="U59" s="108" t="str">
        <f>IF('Data Entry'!U62="Null",1,"")</f>
        <v/>
      </c>
      <c r="V59" s="108" t="str">
        <f>IF('Data Entry'!V62="Null",1,"")</f>
        <v/>
      </c>
      <c r="W59" s="108" t="str">
        <f>IF('Data Entry'!W62="Null",1,"")</f>
        <v/>
      </c>
      <c r="X59" s="108" t="str">
        <f>IF('Data Entry'!X62="Null",1,"")</f>
        <v/>
      </c>
      <c r="Y59" s="108" t="str">
        <f>IF('Data Entry'!Y62="Null",1,"")</f>
        <v/>
      </c>
      <c r="Z59" s="108" t="str">
        <f>IF('Data Entry'!Z62="Null",1,"")</f>
        <v/>
      </c>
      <c r="AA59" s="108" t="str">
        <f>IF('Data Entry'!AA62="Null",1,"")</f>
        <v/>
      </c>
      <c r="AB59" s="108" t="str">
        <f>IF('Data Entry'!AB62="Null",1,"")</f>
        <v/>
      </c>
      <c r="AC59" s="108" t="str">
        <f>IF('Data Entry'!AC62="Null",1,"")</f>
        <v/>
      </c>
      <c r="AD59" s="108" t="str">
        <f>IF('Data Entry'!AD62="Null",1,"")</f>
        <v/>
      </c>
      <c r="AE59" s="108" t="str">
        <f>IF('Data Entry'!AE62="Null",1,"")</f>
        <v/>
      </c>
      <c r="AF59" s="108" t="str">
        <f>IF('Data Entry'!AF62="Null",1,"")</f>
        <v/>
      </c>
      <c r="AG59" s="108" t="str">
        <f>IF('Data Entry'!AG62="Null",1,"")</f>
        <v/>
      </c>
      <c r="AH59" s="108" t="str">
        <f>IF('Data Entry'!AH62="Null",1,"")</f>
        <v/>
      </c>
      <c r="AI59" s="108" t="str">
        <f>IF('Data Entry'!AI62="Null",1,"")</f>
        <v/>
      </c>
      <c r="AJ59" s="108" t="str">
        <f>IF('Data Entry'!AJ62="Null",1,"")</f>
        <v/>
      </c>
      <c r="AK59" s="108" t="str">
        <f>IF('Data Entry'!AK62="Null",1,"")</f>
        <v/>
      </c>
      <c r="AL59" s="108" t="str">
        <f>IF('Data Entry'!AL62="Null",1,"")</f>
        <v/>
      </c>
      <c r="AM59" s="108" t="str">
        <f>IF('Data Entry'!AM62="Null",1,"")</f>
        <v/>
      </c>
      <c r="AN59" s="108" t="str">
        <f>IF('Data Entry'!AN62="Null",1,"")</f>
        <v/>
      </c>
      <c r="AO59" s="72"/>
    </row>
    <row r="60" spans="1:41" hidden="1">
      <c r="A60" s="86" t="s">
        <v>177</v>
      </c>
      <c r="B60" s="66"/>
      <c r="C60" s="66"/>
      <c r="D60" s="66"/>
      <c r="E60" s="108" t="str">
        <f>IF('Data Entry'!E62="Inconsistent",2,"")</f>
        <v/>
      </c>
      <c r="F60" s="108" t="str">
        <f>IF('Data Entry'!F62="Inconsistent",2,"")</f>
        <v/>
      </c>
      <c r="G60" s="108" t="str">
        <f>IF('Data Entry'!G62="Inconsistent",2,"")</f>
        <v/>
      </c>
      <c r="H60" s="108" t="str">
        <f>IF('Data Entry'!H62="Inconsistent",2,"")</f>
        <v/>
      </c>
      <c r="I60" s="108" t="str">
        <f>IF('Data Entry'!I62="Inconsistent",2,"")</f>
        <v/>
      </c>
      <c r="J60" s="108" t="str">
        <f>IF('Data Entry'!J62="Inconsistent",2,"")</f>
        <v/>
      </c>
      <c r="K60" s="108" t="str">
        <f>IF('Data Entry'!K62="Inconsistent",2,"")</f>
        <v/>
      </c>
      <c r="L60" s="108" t="str">
        <f>IF('Data Entry'!L62="Inconsistent",2,"")</f>
        <v/>
      </c>
      <c r="M60" s="108" t="str">
        <f>IF('Data Entry'!M62="Inconsistent",2,"")</f>
        <v/>
      </c>
      <c r="N60" s="108" t="str">
        <f>IF('Data Entry'!N62="Inconsistent",2,"")</f>
        <v/>
      </c>
      <c r="O60" s="108" t="str">
        <f>IF('Data Entry'!O62="Inconsistent",2,"")</f>
        <v/>
      </c>
      <c r="P60" s="108" t="str">
        <f>IF('Data Entry'!P62="Inconsistent",2,"")</f>
        <v/>
      </c>
      <c r="Q60" s="108" t="str">
        <f>IF('Data Entry'!Q62="Inconsistent",2,"")</f>
        <v/>
      </c>
      <c r="R60" s="108" t="str">
        <f>IF('Data Entry'!R62="Inconsistent",2,"")</f>
        <v/>
      </c>
      <c r="S60" s="108" t="str">
        <f>IF('Data Entry'!S62="Inconsistent",2,"")</f>
        <v/>
      </c>
      <c r="T60" s="108" t="str">
        <f>IF('Data Entry'!T62="Inconsistent",2,"")</f>
        <v/>
      </c>
      <c r="U60" s="108" t="str">
        <f>IF('Data Entry'!U62="Inconsistent",2,"")</f>
        <v/>
      </c>
      <c r="V60" s="108" t="str">
        <f>IF('Data Entry'!V62="Inconsistent",2,"")</f>
        <v/>
      </c>
      <c r="W60" s="108" t="str">
        <f>IF('Data Entry'!W62="Inconsistent",2,"")</f>
        <v/>
      </c>
      <c r="X60" s="108" t="str">
        <f>IF('Data Entry'!X62="Inconsistent",2,"")</f>
        <v/>
      </c>
      <c r="Y60" s="108" t="str">
        <f>IF('Data Entry'!Y62="Inconsistent",2,"")</f>
        <v/>
      </c>
      <c r="Z60" s="108" t="str">
        <f>IF('Data Entry'!Z62="Inconsistent",2,"")</f>
        <v/>
      </c>
      <c r="AA60" s="108" t="str">
        <f>IF('Data Entry'!AA62="Inconsistent",2,"")</f>
        <v/>
      </c>
      <c r="AB60" s="108" t="str">
        <f>IF('Data Entry'!AB62="Inconsistent",2,"")</f>
        <v/>
      </c>
      <c r="AC60" s="108" t="str">
        <f>IF('Data Entry'!AC62="Inconsistent",2,"")</f>
        <v/>
      </c>
      <c r="AD60" s="108" t="str">
        <f>IF('Data Entry'!AD62="Inconsistent",2,"")</f>
        <v/>
      </c>
      <c r="AE60" s="108" t="str">
        <f>IF('Data Entry'!AE62="Inconsistent",2,"")</f>
        <v/>
      </c>
      <c r="AF60" s="108" t="str">
        <f>IF('Data Entry'!AF62="Inconsistent",2,"")</f>
        <v/>
      </c>
      <c r="AG60" s="108" t="str">
        <f>IF('Data Entry'!AG62="Inconsistent",2,"")</f>
        <v/>
      </c>
      <c r="AH60" s="108" t="str">
        <f>IF('Data Entry'!AH62="Inconsistent",2,"")</f>
        <v/>
      </c>
      <c r="AI60" s="108" t="str">
        <f>IF('Data Entry'!AI62="Inconsistent",2,"")</f>
        <v/>
      </c>
      <c r="AJ60" s="108" t="str">
        <f>IF('Data Entry'!AJ62="Inconsistent",2,"")</f>
        <v/>
      </c>
      <c r="AK60" s="108" t="str">
        <f>IF('Data Entry'!AK62="Inconsistent",2,"")</f>
        <v/>
      </c>
      <c r="AL60" s="108" t="str">
        <f>IF('Data Entry'!AL62="Inconsistent",2,"")</f>
        <v/>
      </c>
      <c r="AM60" s="108" t="str">
        <f>IF('Data Entry'!AM62="Inconsistent",2,"")</f>
        <v/>
      </c>
      <c r="AN60" s="108" t="str">
        <f>IF('Data Entry'!AN62="Inconsistent",2,"")</f>
        <v/>
      </c>
      <c r="AO60" s="72"/>
    </row>
    <row r="61" spans="1:41" hidden="1">
      <c r="A61" s="86" t="s">
        <v>178</v>
      </c>
      <c r="B61" s="66"/>
      <c r="C61" s="66"/>
      <c r="D61" s="66"/>
      <c r="E61" s="108" t="str">
        <f>IF('Data Entry'!E62="Weak",3,"")</f>
        <v/>
      </c>
      <c r="F61" s="108" t="str">
        <f>IF('Data Entry'!F62="Weak",3,"")</f>
        <v/>
      </c>
      <c r="G61" s="108" t="str">
        <f>IF('Data Entry'!G62="Weak",3,"")</f>
        <v/>
      </c>
      <c r="H61" s="108" t="str">
        <f>IF('Data Entry'!H62="Weak",3,"")</f>
        <v/>
      </c>
      <c r="I61" s="108" t="str">
        <f>IF('Data Entry'!I62="Weak",3,"")</f>
        <v/>
      </c>
      <c r="J61" s="108" t="str">
        <f>IF('Data Entry'!J62="Weak",3,"")</f>
        <v/>
      </c>
      <c r="K61" s="108" t="str">
        <f>IF('Data Entry'!K62="Weak",3,"")</f>
        <v/>
      </c>
      <c r="L61" s="108" t="str">
        <f>IF('Data Entry'!L62="Weak",3,"")</f>
        <v/>
      </c>
      <c r="M61" s="108" t="str">
        <f>IF('Data Entry'!M62="Weak",3,"")</f>
        <v/>
      </c>
      <c r="N61" s="108" t="str">
        <f>IF('Data Entry'!N62="Weak",3,"")</f>
        <v/>
      </c>
      <c r="O61" s="108" t="str">
        <f>IF('Data Entry'!O62="Weak",3,"")</f>
        <v/>
      </c>
      <c r="P61" s="108" t="str">
        <f>IF('Data Entry'!P62="Weak",3,"")</f>
        <v/>
      </c>
      <c r="Q61" s="108" t="str">
        <f>IF('Data Entry'!Q62="Weak",3,"")</f>
        <v/>
      </c>
      <c r="R61" s="108" t="str">
        <f>IF('Data Entry'!R62="Weak",3,"")</f>
        <v/>
      </c>
      <c r="S61" s="108" t="str">
        <f>IF('Data Entry'!S62="Weak",3,"")</f>
        <v/>
      </c>
      <c r="T61" s="108" t="str">
        <f>IF('Data Entry'!T62="Weak",3,"")</f>
        <v/>
      </c>
      <c r="U61" s="108" t="str">
        <f>IF('Data Entry'!U62="Weak",3,"")</f>
        <v/>
      </c>
      <c r="V61" s="108" t="str">
        <f>IF('Data Entry'!V62="Weak",3,"")</f>
        <v/>
      </c>
      <c r="W61" s="108" t="str">
        <f>IF('Data Entry'!W62="Weak",3,"")</f>
        <v/>
      </c>
      <c r="X61" s="108" t="str">
        <f>IF('Data Entry'!X62="Weak",3,"")</f>
        <v/>
      </c>
      <c r="Y61" s="108" t="str">
        <f>IF('Data Entry'!Y62="Weak",3,"")</f>
        <v/>
      </c>
      <c r="Z61" s="108" t="str">
        <f>IF('Data Entry'!Z62="Weak",3,"")</f>
        <v/>
      </c>
      <c r="AA61" s="108" t="str">
        <f>IF('Data Entry'!AA62="Weak",3,"")</f>
        <v/>
      </c>
      <c r="AB61" s="108" t="str">
        <f>IF('Data Entry'!AB62="Weak",3,"")</f>
        <v/>
      </c>
      <c r="AC61" s="108" t="str">
        <f>IF('Data Entry'!AC62="Weak",3,"")</f>
        <v/>
      </c>
      <c r="AD61" s="108" t="str">
        <f>IF('Data Entry'!AD62="Weak",3,"")</f>
        <v/>
      </c>
      <c r="AE61" s="108" t="str">
        <f>IF('Data Entry'!AE62="Weak",3,"")</f>
        <v/>
      </c>
      <c r="AF61" s="108" t="str">
        <f>IF('Data Entry'!AF62="Weak",3,"")</f>
        <v/>
      </c>
      <c r="AG61" s="108" t="str">
        <f>IF('Data Entry'!AG62="Weak",3,"")</f>
        <v/>
      </c>
      <c r="AH61" s="108" t="str">
        <f>IF('Data Entry'!AH62="Weak",3,"")</f>
        <v/>
      </c>
      <c r="AI61" s="108" t="str">
        <f>IF('Data Entry'!AI62="Weak",3,"")</f>
        <v/>
      </c>
      <c r="AJ61" s="108" t="str">
        <f>IF('Data Entry'!AJ62="Weak",3,"")</f>
        <v/>
      </c>
      <c r="AK61" s="108" t="str">
        <f>IF('Data Entry'!AK62="Weak",3,"")</f>
        <v/>
      </c>
      <c r="AL61" s="108" t="str">
        <f>IF('Data Entry'!AL62="Weak",3,"")</f>
        <v/>
      </c>
      <c r="AM61" s="108" t="str">
        <f>IF('Data Entry'!AM62="Weak",3,"")</f>
        <v/>
      </c>
      <c r="AN61" s="108" t="str">
        <f>IF('Data Entry'!AN62="Weak",3,"")</f>
        <v/>
      </c>
      <c r="AO61" s="72"/>
    </row>
    <row r="62" spans="1:41" hidden="1">
      <c r="A62" s="86" t="s">
        <v>179</v>
      </c>
      <c r="B62" s="66"/>
      <c r="C62" s="66"/>
      <c r="D62" s="66"/>
      <c r="E62" s="108" t="str">
        <f>IF('Data Entry'!E62="Strong",4,"")</f>
        <v/>
      </c>
      <c r="F62" s="108" t="str">
        <f>IF('Data Entry'!F62="Strong",4,"")</f>
        <v/>
      </c>
      <c r="G62" s="108" t="str">
        <f>IF('Data Entry'!G62="Strong",4,"")</f>
        <v/>
      </c>
      <c r="H62" s="108" t="str">
        <f>IF('Data Entry'!H62="Strong",4,"")</f>
        <v/>
      </c>
      <c r="I62" s="108" t="str">
        <f>IF('Data Entry'!I62="Strong",4,"")</f>
        <v/>
      </c>
      <c r="J62" s="108" t="str">
        <f>IF('Data Entry'!J62="Strong",4,"")</f>
        <v/>
      </c>
      <c r="K62" s="108" t="str">
        <f>IF('Data Entry'!K62="Strong",4,"")</f>
        <v/>
      </c>
      <c r="L62" s="108" t="str">
        <f>IF('Data Entry'!L62="Strong",4,"")</f>
        <v/>
      </c>
      <c r="M62" s="108" t="str">
        <f>IF('Data Entry'!M62="Strong",4,"")</f>
        <v/>
      </c>
      <c r="N62" s="108" t="str">
        <f>IF('Data Entry'!N62="Strong",4,"")</f>
        <v/>
      </c>
      <c r="O62" s="108" t="str">
        <f>IF('Data Entry'!O62="Strong",4,"")</f>
        <v/>
      </c>
      <c r="P62" s="108" t="str">
        <f>IF('Data Entry'!P62="Strong",4,"")</f>
        <v/>
      </c>
      <c r="Q62" s="108" t="str">
        <f>IF('Data Entry'!Q62="Strong",4,"")</f>
        <v/>
      </c>
      <c r="R62" s="108" t="str">
        <f>IF('Data Entry'!R62="Strong",4,"")</f>
        <v/>
      </c>
      <c r="S62" s="108" t="str">
        <f>IF('Data Entry'!S62="Strong",4,"")</f>
        <v/>
      </c>
      <c r="T62" s="108" t="str">
        <f>IF('Data Entry'!T62="Strong",4,"")</f>
        <v/>
      </c>
      <c r="U62" s="108" t="str">
        <f>IF('Data Entry'!U62="Strong",4,"")</f>
        <v/>
      </c>
      <c r="V62" s="108" t="str">
        <f>IF('Data Entry'!V62="Strong",4,"")</f>
        <v/>
      </c>
      <c r="W62" s="108" t="str">
        <f>IF('Data Entry'!W62="Strong",4,"")</f>
        <v/>
      </c>
      <c r="X62" s="108" t="str">
        <f>IF('Data Entry'!X62="Strong",4,"")</f>
        <v/>
      </c>
      <c r="Y62" s="108" t="str">
        <f>IF('Data Entry'!Y62="Strong",4,"")</f>
        <v/>
      </c>
      <c r="Z62" s="108" t="str">
        <f>IF('Data Entry'!Z62="Strong",4,"")</f>
        <v/>
      </c>
      <c r="AA62" s="108" t="str">
        <f>IF('Data Entry'!AA62="Strong",4,"")</f>
        <v/>
      </c>
      <c r="AB62" s="108" t="str">
        <f>IF('Data Entry'!AB62="Strong",4,"")</f>
        <v/>
      </c>
      <c r="AC62" s="108" t="str">
        <f>IF('Data Entry'!AC62="Strong",4,"")</f>
        <v/>
      </c>
      <c r="AD62" s="108" t="str">
        <f>IF('Data Entry'!AD62="Strong",4,"")</f>
        <v/>
      </c>
      <c r="AE62" s="108" t="str">
        <f>IF('Data Entry'!AE62="Strong",4,"")</f>
        <v/>
      </c>
      <c r="AF62" s="108" t="str">
        <f>IF('Data Entry'!AF62="Strong",4,"")</f>
        <v/>
      </c>
      <c r="AG62" s="108" t="str">
        <f>IF('Data Entry'!AG62="Strong",4,"")</f>
        <v/>
      </c>
      <c r="AH62" s="108" t="str">
        <f>IF('Data Entry'!AH62="Strong",4,"")</f>
        <v/>
      </c>
      <c r="AI62" s="108" t="str">
        <f>IF('Data Entry'!AI62="Strong",4,"")</f>
        <v/>
      </c>
      <c r="AJ62" s="108" t="str">
        <f>IF('Data Entry'!AJ62="Strong",4,"")</f>
        <v/>
      </c>
      <c r="AK62" s="108" t="str">
        <f>IF('Data Entry'!AK62="Strong",4,"")</f>
        <v/>
      </c>
      <c r="AL62" s="108" t="str">
        <f>IF('Data Entry'!AL62="Strong",4,"")</f>
        <v/>
      </c>
      <c r="AM62" s="108" t="str">
        <f>IF('Data Entry'!AM62="Strong",4,"")</f>
        <v/>
      </c>
      <c r="AN62" s="108" t="str">
        <f>IF('Data Entry'!AN62="Strong",4,"")</f>
        <v/>
      </c>
      <c r="AO62" s="72"/>
    </row>
    <row r="63" spans="1:41" s="74" customFormat="1" hidden="1">
      <c r="A63" s="109" t="s">
        <v>180</v>
      </c>
      <c r="B63" s="101"/>
      <c r="C63" s="101"/>
      <c r="D63" s="101"/>
      <c r="E63" s="110">
        <f>-SUM(E58:E62)*-1</f>
        <v>0</v>
      </c>
      <c r="F63" s="110">
        <f t="shared" ref="F63" si="46">-SUM(F58:F62)*-1</f>
        <v>0</v>
      </c>
      <c r="G63" s="110">
        <f t="shared" ref="G63" si="47">-SUM(G58:G62)*-1</f>
        <v>0</v>
      </c>
      <c r="H63" s="110">
        <f t="shared" ref="H63" si="48">-SUM(H58:H62)*-1</f>
        <v>0</v>
      </c>
      <c r="I63" s="110">
        <f t="shared" ref="I63" si="49">-SUM(I58:I62)*-1</f>
        <v>0</v>
      </c>
      <c r="J63" s="110">
        <f t="shared" ref="J63" si="50">-SUM(J58:J62)*-1</f>
        <v>0</v>
      </c>
      <c r="K63" s="110">
        <f t="shared" ref="K63" si="51">-SUM(K58:K62)*-1</f>
        <v>0</v>
      </c>
      <c r="L63" s="110">
        <f t="shared" ref="L63" si="52">-SUM(L58:L62)*-1</f>
        <v>0</v>
      </c>
      <c r="M63" s="110">
        <f t="shared" ref="M63" si="53">-SUM(M58:M62)*-1</f>
        <v>0</v>
      </c>
      <c r="N63" s="110">
        <f t="shared" ref="N63" si="54">-SUM(N58:N62)*-1</f>
        <v>0</v>
      </c>
      <c r="O63" s="110">
        <f t="shared" ref="O63" si="55">-SUM(O58:O62)*-1</f>
        <v>0</v>
      </c>
      <c r="P63" s="110">
        <f t="shared" ref="P63" si="56">-SUM(P58:P62)*-1</f>
        <v>0</v>
      </c>
      <c r="Q63" s="110">
        <f t="shared" ref="Q63" si="57">-SUM(Q58:Q62)*-1</f>
        <v>0</v>
      </c>
      <c r="R63" s="110">
        <f t="shared" ref="R63" si="58">-SUM(R58:R62)*-1</f>
        <v>0</v>
      </c>
      <c r="S63" s="110">
        <f t="shared" ref="S63" si="59">-SUM(S58:S62)*-1</f>
        <v>0</v>
      </c>
      <c r="T63" s="110">
        <f t="shared" ref="T63" si="60">-SUM(T58:T62)*-1</f>
        <v>0</v>
      </c>
      <c r="U63" s="110">
        <f t="shared" ref="U63" si="61">-SUM(U58:U62)*-1</f>
        <v>0</v>
      </c>
      <c r="V63" s="110">
        <f t="shared" ref="V63" si="62">-SUM(V58:V62)*-1</f>
        <v>0</v>
      </c>
      <c r="W63" s="110">
        <f t="shared" ref="W63" si="63">-SUM(W58:W62)*-1</f>
        <v>0</v>
      </c>
      <c r="X63" s="110">
        <f t="shared" ref="X63" si="64">-SUM(X58:X62)*-1</f>
        <v>0</v>
      </c>
      <c r="Y63" s="110">
        <f t="shared" ref="Y63" si="65">-SUM(Y58:Y62)*-1</f>
        <v>0</v>
      </c>
      <c r="Z63" s="110">
        <f t="shared" ref="Z63" si="66">-SUM(Z58:Z62)*-1</f>
        <v>0</v>
      </c>
      <c r="AA63" s="110">
        <f t="shared" ref="AA63" si="67">-SUM(AA58:AA62)*-1</f>
        <v>0</v>
      </c>
      <c r="AB63" s="110">
        <f t="shared" ref="AB63" si="68">-SUM(AB58:AB62)*-1</f>
        <v>0</v>
      </c>
      <c r="AC63" s="110">
        <f t="shared" ref="AC63" si="69">-SUM(AC58:AC62)*-1</f>
        <v>0</v>
      </c>
      <c r="AD63" s="110">
        <f t="shared" ref="AD63" si="70">-SUM(AD58:AD62)*-1</f>
        <v>0</v>
      </c>
      <c r="AE63" s="110">
        <f t="shared" ref="AE63" si="71">-SUM(AE58:AE62)*-1</f>
        <v>0</v>
      </c>
      <c r="AF63" s="110">
        <f t="shared" ref="AF63" si="72">-SUM(AF58:AF62)*-1</f>
        <v>0</v>
      </c>
      <c r="AG63" s="110">
        <f t="shared" ref="AG63" si="73">-SUM(AG58:AG62)*-1</f>
        <v>0</v>
      </c>
      <c r="AH63" s="110">
        <f t="shared" ref="AH63" si="74">-SUM(AH58:AH62)*-1</f>
        <v>0</v>
      </c>
      <c r="AI63" s="110">
        <f t="shared" ref="AI63" si="75">-SUM(AI58:AI62)*-1</f>
        <v>0</v>
      </c>
      <c r="AJ63" s="110">
        <f t="shared" ref="AJ63" si="76">-SUM(AJ58:AJ62)*-1</f>
        <v>0</v>
      </c>
      <c r="AK63" s="110">
        <f t="shared" ref="AK63" si="77">-SUM(AK58:AK62)*-1</f>
        <v>0</v>
      </c>
      <c r="AL63" s="110">
        <f t="shared" ref="AL63" si="78">-SUM(AL58:AL62)*-1</f>
        <v>0</v>
      </c>
      <c r="AM63" s="110">
        <f t="shared" ref="AM63" si="79">-SUM(AM58:AM62)*-1</f>
        <v>0</v>
      </c>
      <c r="AN63" s="110">
        <f t="shared" ref="AN63" si="80">-SUM(AN58:AN62)*-1</f>
        <v>0</v>
      </c>
      <c r="AO63" s="73"/>
    </row>
    <row r="64" spans="1:41">
      <c r="E64" s="72"/>
      <c r="F64" s="72"/>
      <c r="G64" s="72"/>
      <c r="H64" s="72"/>
      <c r="I64" s="72"/>
      <c r="J64" s="72"/>
      <c r="K64" s="72"/>
      <c r="L64" s="72"/>
      <c r="M64" s="72"/>
      <c r="N64" s="72"/>
      <c r="O64" s="72"/>
      <c r="P64" s="72"/>
      <c r="Q64" s="72"/>
      <c r="R64" s="72"/>
      <c r="S64" s="72"/>
      <c r="T64" s="72"/>
      <c r="U64" s="72"/>
      <c r="V64" s="72"/>
      <c r="W64" s="72"/>
      <c r="X64" s="72"/>
      <c r="Y64" s="72"/>
      <c r="Z64" s="72"/>
      <c r="AA64" s="72"/>
      <c r="AB64" s="72"/>
      <c r="AC64" s="72"/>
      <c r="AD64" s="72"/>
      <c r="AE64" s="72"/>
      <c r="AF64" s="72"/>
      <c r="AG64" s="72"/>
      <c r="AH64" s="72"/>
      <c r="AI64" s="72"/>
      <c r="AJ64" s="72"/>
      <c r="AK64" s="72"/>
      <c r="AL64" s="72"/>
      <c r="AM64" s="72"/>
      <c r="AN64" s="72"/>
      <c r="AO64" s="72"/>
    </row>
    <row r="65" spans="5:41">
      <c r="E65" s="72"/>
      <c r="F65" s="72"/>
      <c r="G65" s="72"/>
      <c r="H65" s="72"/>
      <c r="I65" s="72"/>
      <c r="J65" s="72"/>
      <c r="K65" s="72"/>
      <c r="L65" s="72"/>
      <c r="M65" s="72"/>
      <c r="N65" s="72"/>
      <c r="O65" s="72"/>
      <c r="P65" s="72"/>
      <c r="Q65" s="72"/>
      <c r="R65" s="72"/>
      <c r="S65" s="72"/>
      <c r="T65" s="72"/>
      <c r="U65" s="72"/>
      <c r="V65" s="72"/>
      <c r="W65" s="72"/>
      <c r="X65" s="72"/>
      <c r="Y65" s="72"/>
      <c r="Z65" s="72"/>
      <c r="AA65" s="72"/>
      <c r="AB65" s="72"/>
      <c r="AC65" s="72"/>
      <c r="AD65" s="72"/>
      <c r="AE65" s="72"/>
      <c r="AF65" s="72"/>
      <c r="AG65" s="72"/>
      <c r="AH65" s="72"/>
      <c r="AI65" s="72"/>
      <c r="AJ65" s="72"/>
      <c r="AK65" s="72"/>
      <c r="AL65" s="72"/>
      <c r="AM65" s="72"/>
      <c r="AN65" s="72"/>
      <c r="AO65" s="72"/>
    </row>
    <row r="66" spans="5:41">
      <c r="E66" s="72"/>
      <c r="F66" s="72"/>
      <c r="G66" s="72"/>
      <c r="H66" s="72"/>
      <c r="I66" s="72"/>
      <c r="J66" s="72"/>
      <c r="K66" s="72"/>
      <c r="L66" s="72"/>
      <c r="M66" s="72"/>
      <c r="N66" s="72"/>
      <c r="O66" s="72"/>
      <c r="P66" s="72"/>
      <c r="Q66" s="72"/>
      <c r="R66" s="72"/>
      <c r="S66" s="72"/>
      <c r="T66" s="72"/>
      <c r="U66" s="72"/>
      <c r="V66" s="72"/>
      <c r="W66" s="72"/>
      <c r="X66" s="72"/>
      <c r="Y66" s="72"/>
      <c r="Z66" s="72"/>
      <c r="AA66" s="72"/>
      <c r="AB66" s="72"/>
      <c r="AC66" s="72"/>
      <c r="AD66" s="72"/>
      <c r="AE66" s="72"/>
      <c r="AF66" s="72"/>
      <c r="AG66" s="72"/>
      <c r="AH66" s="72"/>
      <c r="AI66" s="72"/>
      <c r="AJ66" s="72"/>
      <c r="AK66" s="72"/>
      <c r="AL66" s="72"/>
      <c r="AM66" s="72"/>
      <c r="AN66" s="72"/>
      <c r="AO66" s="72"/>
    </row>
  </sheetData>
  <mergeCells count="21">
    <mergeCell ref="A1:D1"/>
    <mergeCell ref="A4:D4"/>
    <mergeCell ref="A5:D5"/>
    <mergeCell ref="A6:D6"/>
    <mergeCell ref="A7:D7"/>
    <mergeCell ref="A23:A28"/>
    <mergeCell ref="A29:A34"/>
    <mergeCell ref="A3:AN3"/>
    <mergeCell ref="A11:AN11"/>
    <mergeCell ref="A16:AN16"/>
    <mergeCell ref="A9:D9"/>
    <mergeCell ref="A10:D10"/>
    <mergeCell ref="A12:D12"/>
    <mergeCell ref="A13:D13"/>
    <mergeCell ref="A14:D14"/>
    <mergeCell ref="A15:D15"/>
    <mergeCell ref="A17:D17"/>
    <mergeCell ref="A18:D18"/>
    <mergeCell ref="A19:D19"/>
    <mergeCell ref="A20:D20"/>
    <mergeCell ref="A21:D21"/>
  </mergeCells>
  <conditionalFormatting sqref="D8:AN8 E4:BT9">
    <cfRule type="colorScale" priority="49">
      <colorScale>
        <cfvo type="num" val="0"/>
        <cfvo type="num" val="1"/>
        <cfvo type="num" val="2"/>
        <color rgb="FFFF7E79"/>
        <color theme="9"/>
        <color theme="0" tint="-0.249977111117893"/>
      </colorScale>
    </cfRule>
  </conditionalFormatting>
  <conditionalFormatting sqref="E9:DT9">
    <cfRule type="colorScale" priority="48">
      <colorScale>
        <cfvo type="num" val="0"/>
        <cfvo type="num" val="1"/>
        <cfvo type="num" val="2"/>
        <color rgb="FFFF7E79"/>
        <color theme="9"/>
        <color theme="0" tint="-0.249977111117893"/>
      </colorScale>
    </cfRule>
  </conditionalFormatting>
  <conditionalFormatting sqref="E12:AN15">
    <cfRule type="colorScale" priority="46">
      <colorScale>
        <cfvo type="num" val="0"/>
        <cfvo type="num" val="1"/>
        <cfvo type="num" val="2"/>
        <color rgb="FFFF7E79"/>
        <color theme="9"/>
        <color theme="0" tint="-0.249977111117893"/>
      </colorScale>
    </cfRule>
  </conditionalFormatting>
  <conditionalFormatting sqref="E17:DT17">
    <cfRule type="colorScale" priority="44">
      <colorScale>
        <cfvo type="num" val="0"/>
        <cfvo type="num" val="1"/>
        <cfvo type="num" val="2"/>
        <color rgb="FFFF7E79"/>
        <color theme="9"/>
        <color theme="0" tint="-0.249977111117893"/>
      </colorScale>
    </cfRule>
  </conditionalFormatting>
  <conditionalFormatting sqref="E18:AN22">
    <cfRule type="colorScale" priority="45">
      <colorScale>
        <cfvo type="num" val="0"/>
        <cfvo type="num" val="1"/>
        <cfvo type="num" val="2"/>
        <color rgb="FFFF7E79"/>
        <color theme="9"/>
        <color theme="0" tint="-0.249977111117893"/>
      </colorScale>
    </cfRule>
  </conditionalFormatting>
  <conditionalFormatting sqref="AO12:BT15">
    <cfRule type="colorScale" priority="5">
      <colorScale>
        <cfvo type="num" val="0"/>
        <cfvo type="num" val="1"/>
        <cfvo type="num" val="2"/>
        <color rgb="FFFF7E79"/>
        <color theme="9"/>
        <color theme="0" tint="-0.249977111117893"/>
      </colorScale>
    </cfRule>
  </conditionalFormatting>
  <conditionalFormatting sqref="AO18:BT21">
    <cfRule type="colorScale" priority="4">
      <colorScale>
        <cfvo type="num" val="0"/>
        <cfvo type="num" val="1"/>
        <cfvo type="num" val="2"/>
        <color rgb="FFFF7E79"/>
        <color theme="9"/>
        <color theme="0" tint="-0.249977111117893"/>
      </colorScale>
    </cfRule>
  </conditionalFormatting>
  <conditionalFormatting sqref="BU4:DT9">
    <cfRule type="colorScale" priority="3">
      <colorScale>
        <cfvo type="num" val="0"/>
        <cfvo type="num" val="1"/>
        <cfvo type="num" val="2"/>
        <color rgb="FFFF7E79"/>
        <color theme="9"/>
        <color theme="0" tint="-0.249977111117893"/>
      </colorScale>
    </cfRule>
  </conditionalFormatting>
  <conditionalFormatting sqref="BU12:DT15">
    <cfRule type="colorScale" priority="2">
      <colorScale>
        <cfvo type="num" val="0"/>
        <cfvo type="num" val="1"/>
        <cfvo type="num" val="2"/>
        <color rgb="FFFF7E79"/>
        <color theme="9"/>
        <color theme="0" tint="-0.249977111117893"/>
      </colorScale>
    </cfRule>
  </conditionalFormatting>
  <conditionalFormatting sqref="BU18:DT21">
    <cfRule type="colorScale" priority="1">
      <colorScale>
        <cfvo type="num" val="0"/>
        <cfvo type="num" val="1"/>
        <cfvo type="num" val="2"/>
        <color rgb="FFFF7E79"/>
        <color theme="9"/>
        <color theme="0" tint="-0.249977111117893"/>
      </colorScale>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49B25-140E-4049-8740-13502635A6C2}">
  <dimension ref="A1:DT19"/>
  <sheetViews>
    <sheetView zoomScale="88" zoomScaleNormal="62" workbookViewId="0">
      <selection activeCell="N29" sqref="N29"/>
    </sheetView>
  </sheetViews>
  <sheetFormatPr baseColWidth="10" defaultRowHeight="16"/>
  <cols>
    <col min="1" max="1" width="4.5" style="65" customWidth="1"/>
    <col min="2" max="3" width="4.5" customWidth="1"/>
    <col min="4" max="4" width="20.33203125" customWidth="1"/>
    <col min="5" max="9" width="4.5" customWidth="1"/>
    <col min="10" max="40" width="3.5" customWidth="1"/>
    <col min="41" max="124" width="3.5" hidden="1" customWidth="1"/>
    <col min="125" max="128" width="3.5" customWidth="1"/>
  </cols>
  <sheetData>
    <row r="1" spans="1:124" ht="131" customHeight="1">
      <c r="A1" s="168" t="s">
        <v>9</v>
      </c>
      <c r="B1" s="168"/>
      <c r="C1" s="168"/>
      <c r="D1" s="168"/>
      <c r="E1" s="85">
        <f>'Data Entry'!E2</f>
        <v>0</v>
      </c>
      <c r="F1" s="85">
        <f>'Data Entry'!F2</f>
        <v>0</v>
      </c>
      <c r="G1" s="85">
        <f>'Data Entry'!G2</f>
        <v>0</v>
      </c>
      <c r="H1" s="85">
        <f>'Data Entry'!H2</f>
        <v>0</v>
      </c>
      <c r="I1" s="85">
        <f>'Data Entry'!I2</f>
        <v>0</v>
      </c>
      <c r="J1" s="85">
        <f>'Data Entry'!J2</f>
        <v>0</v>
      </c>
      <c r="K1" s="85">
        <f>'Data Entry'!K2</f>
        <v>0</v>
      </c>
      <c r="L1" s="85">
        <f>'Data Entry'!L2</f>
        <v>0</v>
      </c>
      <c r="M1" s="85">
        <f>'Data Entry'!M2</f>
        <v>0</v>
      </c>
      <c r="N1" s="85">
        <f>'Data Entry'!N2</f>
        <v>0</v>
      </c>
      <c r="O1" s="85">
        <f>'Data Entry'!O2</f>
        <v>0</v>
      </c>
      <c r="P1" s="85">
        <f>'Data Entry'!P2</f>
        <v>0</v>
      </c>
      <c r="Q1" s="85">
        <f>'Data Entry'!Q2</f>
        <v>0</v>
      </c>
      <c r="R1" s="85">
        <f>'Data Entry'!R2</f>
        <v>0</v>
      </c>
      <c r="S1" s="85">
        <f>'Data Entry'!S2</f>
        <v>0</v>
      </c>
      <c r="T1" s="85">
        <f>'Data Entry'!T2</f>
        <v>0</v>
      </c>
      <c r="U1" s="85">
        <f>'Data Entry'!U2</f>
        <v>0</v>
      </c>
      <c r="V1" s="85">
        <f>'Data Entry'!V2</f>
        <v>0</v>
      </c>
      <c r="W1" s="85">
        <f>'Data Entry'!W2</f>
        <v>0</v>
      </c>
      <c r="X1" s="85">
        <f>'Data Entry'!X2</f>
        <v>0</v>
      </c>
      <c r="Y1" s="85">
        <f>'Data Entry'!Y2</f>
        <v>0</v>
      </c>
      <c r="Z1" s="85">
        <f>'Data Entry'!Z2</f>
        <v>0</v>
      </c>
      <c r="AA1" s="85">
        <f>'Data Entry'!AA2</f>
        <v>0</v>
      </c>
      <c r="AB1" s="85">
        <f>'Data Entry'!AB2</f>
        <v>0</v>
      </c>
      <c r="AC1" s="85">
        <f>'Data Entry'!AC2</f>
        <v>0</v>
      </c>
      <c r="AD1" s="85">
        <f>'Data Entry'!AD2</f>
        <v>0</v>
      </c>
      <c r="AE1" s="85">
        <f>'Data Entry'!AE2</f>
        <v>0</v>
      </c>
      <c r="AF1" s="85">
        <f>'Data Entry'!AF2</f>
        <v>0</v>
      </c>
      <c r="AG1" s="85">
        <f>'Data Entry'!AG2</f>
        <v>0</v>
      </c>
      <c r="AH1" s="85">
        <f>'Data Entry'!AH2</f>
        <v>0</v>
      </c>
      <c r="AI1" s="85">
        <f>'Data Entry'!AI2</f>
        <v>0</v>
      </c>
      <c r="AJ1" s="85">
        <f>'Data Entry'!AJ2</f>
        <v>0</v>
      </c>
      <c r="AK1" s="85">
        <f>'Data Entry'!AK2</f>
        <v>0</v>
      </c>
      <c r="AL1" s="85">
        <f>'Data Entry'!AL2</f>
        <v>0</v>
      </c>
      <c r="AM1" s="85">
        <f>'Data Entry'!AM2</f>
        <v>0</v>
      </c>
      <c r="AN1" s="85">
        <f>'Data Entry'!AN2</f>
        <v>0</v>
      </c>
      <c r="AO1" s="85">
        <f>'Data Entry'!AO2</f>
        <v>0</v>
      </c>
      <c r="AP1" s="85">
        <f>'Data Entry'!AP2</f>
        <v>0</v>
      </c>
      <c r="AQ1" s="85">
        <f>'Data Entry'!AQ2</f>
        <v>0</v>
      </c>
      <c r="AR1" s="85">
        <f>'Data Entry'!AR2</f>
        <v>0</v>
      </c>
      <c r="AS1" s="85">
        <f>'Data Entry'!AS2</f>
        <v>0</v>
      </c>
      <c r="AT1" s="85">
        <f>'Data Entry'!AT2</f>
        <v>0</v>
      </c>
      <c r="AU1" s="85">
        <f>'Data Entry'!AU2</f>
        <v>0</v>
      </c>
      <c r="AV1" s="85">
        <f>'Data Entry'!AV2</f>
        <v>0</v>
      </c>
      <c r="AW1" s="85">
        <f>'Data Entry'!AW2</f>
        <v>0</v>
      </c>
      <c r="AX1" s="85">
        <f>'Data Entry'!AX2</f>
        <v>0</v>
      </c>
      <c r="AY1" s="85">
        <f>'Data Entry'!AY2</f>
        <v>0</v>
      </c>
      <c r="AZ1" s="85">
        <f>'Data Entry'!AZ2</f>
        <v>0</v>
      </c>
      <c r="BA1" s="85">
        <f>'Data Entry'!BA2</f>
        <v>0</v>
      </c>
      <c r="BB1" s="85">
        <f>'Data Entry'!BB2</f>
        <v>0</v>
      </c>
      <c r="BC1" s="85">
        <f>'Data Entry'!BC2</f>
        <v>0</v>
      </c>
      <c r="BD1" s="85">
        <f>'Data Entry'!BD2</f>
        <v>0</v>
      </c>
      <c r="BE1" s="85">
        <f>'Data Entry'!BE2</f>
        <v>0</v>
      </c>
      <c r="BF1" s="85">
        <f>'Data Entry'!BF2</f>
        <v>0</v>
      </c>
      <c r="BG1" s="85">
        <f>'Data Entry'!BG2</f>
        <v>0</v>
      </c>
      <c r="BH1" s="85">
        <f>'Data Entry'!BH2</f>
        <v>0</v>
      </c>
      <c r="BI1" s="85">
        <f>'Data Entry'!BI2</f>
        <v>0</v>
      </c>
      <c r="BJ1" s="85">
        <f>'Data Entry'!BJ2</f>
        <v>0</v>
      </c>
      <c r="BK1" s="85">
        <f>'Data Entry'!BK2</f>
        <v>0</v>
      </c>
      <c r="BL1" s="85">
        <f>'Data Entry'!BL2</f>
        <v>0</v>
      </c>
      <c r="BM1" s="85">
        <f>'Data Entry'!BM2</f>
        <v>0</v>
      </c>
      <c r="BN1" s="85">
        <f>'Data Entry'!BN2</f>
        <v>0</v>
      </c>
      <c r="BO1" s="85">
        <f>'Data Entry'!BO2</f>
        <v>0</v>
      </c>
      <c r="BP1" s="85">
        <f>'Data Entry'!BP2</f>
        <v>0</v>
      </c>
      <c r="BQ1" s="85">
        <f>'Data Entry'!BQ2</f>
        <v>0</v>
      </c>
      <c r="BR1" s="85">
        <f>'Data Entry'!BR2</f>
        <v>0</v>
      </c>
      <c r="BS1" s="85">
        <f>'Data Entry'!BS2</f>
        <v>0</v>
      </c>
      <c r="BT1" s="85">
        <f>'Data Entry'!BT2</f>
        <v>0</v>
      </c>
      <c r="BU1" s="85">
        <f>'Data Entry'!BU2</f>
        <v>0</v>
      </c>
      <c r="BV1" s="85">
        <f>'Data Entry'!BV2</f>
        <v>0</v>
      </c>
      <c r="BW1" s="85">
        <f>'Data Entry'!BW2</f>
        <v>0</v>
      </c>
      <c r="BX1" s="85">
        <f>'Data Entry'!BX2</f>
        <v>0</v>
      </c>
      <c r="BY1" s="85">
        <f>'Data Entry'!BY2</f>
        <v>0</v>
      </c>
      <c r="BZ1" s="85">
        <f>'Data Entry'!BZ2</f>
        <v>0</v>
      </c>
      <c r="CA1" s="85">
        <f>'Data Entry'!CA2</f>
        <v>0</v>
      </c>
      <c r="CB1" s="85">
        <f>'Data Entry'!CB2</f>
        <v>0</v>
      </c>
      <c r="CC1" s="85">
        <f>'Data Entry'!CC2</f>
        <v>0</v>
      </c>
      <c r="CD1" s="85">
        <f>'Data Entry'!CD2</f>
        <v>0</v>
      </c>
      <c r="CE1" s="85">
        <f>'Data Entry'!CE2</f>
        <v>0</v>
      </c>
      <c r="CF1" s="85">
        <f>'Data Entry'!CF2</f>
        <v>0</v>
      </c>
      <c r="CG1" s="85">
        <f>'Data Entry'!CG2</f>
        <v>0</v>
      </c>
      <c r="CH1" s="85">
        <f>'Data Entry'!CH2</f>
        <v>0</v>
      </c>
      <c r="CI1" s="85">
        <f>'Data Entry'!CI2</f>
        <v>0</v>
      </c>
      <c r="CJ1" s="85">
        <f>'Data Entry'!CJ2</f>
        <v>0</v>
      </c>
      <c r="CK1" s="85">
        <f>'Data Entry'!CK2</f>
        <v>0</v>
      </c>
      <c r="CL1" s="85">
        <f>'Data Entry'!CL2</f>
        <v>0</v>
      </c>
      <c r="CM1" s="85">
        <f>'Data Entry'!CM2</f>
        <v>0</v>
      </c>
      <c r="CN1" s="85">
        <f>'Data Entry'!CN2</f>
        <v>0</v>
      </c>
      <c r="CO1" s="85">
        <f>'Data Entry'!CO2</f>
        <v>0</v>
      </c>
      <c r="CP1" s="85">
        <f>'Data Entry'!CP2</f>
        <v>0</v>
      </c>
      <c r="CQ1" s="85">
        <f>'Data Entry'!CQ2</f>
        <v>0</v>
      </c>
      <c r="CR1" s="85">
        <f>'Data Entry'!CR2</f>
        <v>0</v>
      </c>
      <c r="CS1" s="85">
        <f>'Data Entry'!CS2</f>
        <v>0</v>
      </c>
      <c r="CT1" s="85">
        <f>'Data Entry'!CT2</f>
        <v>0</v>
      </c>
      <c r="CU1" s="85">
        <f>'Data Entry'!CU2</f>
        <v>0</v>
      </c>
      <c r="CV1" s="85">
        <f>'Data Entry'!CV2</f>
        <v>0</v>
      </c>
      <c r="CW1" s="85">
        <f>'Data Entry'!CW2</f>
        <v>0</v>
      </c>
      <c r="CX1" s="85">
        <f>'Data Entry'!CX2</f>
        <v>0</v>
      </c>
      <c r="CY1" s="85">
        <f>'Data Entry'!CY2</f>
        <v>0</v>
      </c>
      <c r="CZ1" s="85">
        <f>'Data Entry'!CZ2</f>
        <v>0</v>
      </c>
      <c r="DA1" s="85">
        <f>'Data Entry'!DA2</f>
        <v>0</v>
      </c>
      <c r="DB1" s="85">
        <f>'Data Entry'!DB2</f>
        <v>0</v>
      </c>
      <c r="DC1" s="85">
        <f>'Data Entry'!DC2</f>
        <v>0</v>
      </c>
      <c r="DD1" s="85">
        <f>'Data Entry'!DD2</f>
        <v>0</v>
      </c>
      <c r="DE1" s="85">
        <f>'Data Entry'!DE2</f>
        <v>0</v>
      </c>
      <c r="DF1" s="85">
        <f>'Data Entry'!DF2</f>
        <v>0</v>
      </c>
      <c r="DG1" s="85">
        <f>'Data Entry'!DG2</f>
        <v>0</v>
      </c>
      <c r="DH1" s="85">
        <f>'Data Entry'!DH2</f>
        <v>0</v>
      </c>
      <c r="DI1" s="85">
        <f>'Data Entry'!DI2</f>
        <v>0</v>
      </c>
      <c r="DJ1" s="85">
        <f>'Data Entry'!DJ2</f>
        <v>0</v>
      </c>
      <c r="DK1" s="85">
        <f>'Data Entry'!DK2</f>
        <v>0</v>
      </c>
      <c r="DL1" s="85">
        <f>'Data Entry'!DL2</f>
        <v>0</v>
      </c>
      <c r="DM1" s="85">
        <f>'Data Entry'!DM2</f>
        <v>0</v>
      </c>
      <c r="DN1" s="85">
        <f>'Data Entry'!DN2</f>
        <v>0</v>
      </c>
      <c r="DO1" s="85">
        <f>'Data Entry'!DO2</f>
        <v>0</v>
      </c>
      <c r="DP1" s="85">
        <f>'Data Entry'!DP2</f>
        <v>0</v>
      </c>
      <c r="DQ1" s="85">
        <f>'Data Entry'!DQ2</f>
        <v>0</v>
      </c>
      <c r="DR1" s="85">
        <f>'Data Entry'!DR2</f>
        <v>0</v>
      </c>
      <c r="DS1" s="85">
        <f>'Data Entry'!DS2</f>
        <v>0</v>
      </c>
      <c r="DT1" s="85">
        <f>'Data Entry'!DT2</f>
        <v>0</v>
      </c>
    </row>
    <row r="2" spans="1:124">
      <c r="A2" s="164" t="s">
        <v>8</v>
      </c>
      <c r="B2" s="164"/>
      <c r="C2" s="164"/>
      <c r="D2" s="164"/>
      <c r="E2" s="164"/>
      <c r="F2" s="164"/>
      <c r="G2" s="164"/>
      <c r="H2" s="164"/>
      <c r="I2" s="164"/>
      <c r="J2" s="164"/>
      <c r="K2" s="164"/>
      <c r="L2" s="164"/>
      <c r="M2" s="164"/>
      <c r="N2" s="164"/>
      <c r="O2" s="164"/>
      <c r="P2" s="164"/>
      <c r="Q2" s="164"/>
      <c r="R2" s="164"/>
      <c r="S2" s="164"/>
      <c r="T2" s="164"/>
      <c r="U2" s="164"/>
      <c r="V2" s="164"/>
      <c r="W2" s="164"/>
      <c r="X2" s="164"/>
      <c r="Y2" s="164"/>
      <c r="Z2" s="164"/>
      <c r="AA2" s="164"/>
      <c r="AB2" s="164"/>
      <c r="AC2" s="164"/>
      <c r="AD2" s="164"/>
      <c r="AE2" s="164"/>
      <c r="AF2" s="164"/>
      <c r="AG2" s="164"/>
      <c r="AH2" s="164"/>
      <c r="AI2" s="164"/>
      <c r="AJ2" s="164"/>
      <c r="AK2" s="164"/>
      <c r="AL2" s="164"/>
      <c r="AM2" s="164"/>
      <c r="AN2" s="164"/>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row>
    <row r="3" spans="1:124" ht="16" customHeight="1">
      <c r="A3" s="165" t="s">
        <v>96</v>
      </c>
      <c r="B3" s="165"/>
      <c r="C3" s="165"/>
      <c r="D3" s="165"/>
      <c r="E3" s="87">
        <f>IF('Data Entry'!E24="Yes",1,IF('Data Entry'!E24="No",0,IF('Data Entry'!E24="Not Possible","",2)))</f>
        <v>2</v>
      </c>
      <c r="F3" s="87">
        <f>IF('Data Entry'!F24="Yes",1,IF('Data Entry'!F24="No",0,IF('Data Entry'!F24="Not Possible","",2)))</f>
        <v>2</v>
      </c>
      <c r="G3" s="87">
        <f>IF('Data Entry'!G24="Yes",1,IF('Data Entry'!G24="No",0,IF('Data Entry'!G24="Not Possible","",2)))</f>
        <v>2</v>
      </c>
      <c r="H3" s="87">
        <f>IF('Data Entry'!H24="Yes",1,IF('Data Entry'!H24="No",0,IF('Data Entry'!H24="Not Possible","",2)))</f>
        <v>2</v>
      </c>
      <c r="I3" s="87">
        <f>IF('Data Entry'!I24="Yes",1,IF('Data Entry'!I24="No",0,IF('Data Entry'!I24="Not Possible","",2)))</f>
        <v>2</v>
      </c>
      <c r="J3" s="87">
        <f>IF('Data Entry'!J24="Yes",1,IF('Data Entry'!J24="No",0,IF('Data Entry'!J24="Not Possible","",2)))</f>
        <v>2</v>
      </c>
      <c r="K3" s="87">
        <f>IF('Data Entry'!K24="Yes",1,IF('Data Entry'!K24="No",0,IF('Data Entry'!K24="Not Possible","",2)))</f>
        <v>2</v>
      </c>
      <c r="L3" s="87">
        <f>IF('Data Entry'!L24="Yes",1,IF('Data Entry'!L24="No",0,IF('Data Entry'!L24="Not Possible","",2)))</f>
        <v>2</v>
      </c>
      <c r="M3" s="87">
        <f>IF('Data Entry'!M24="Yes",1,IF('Data Entry'!M24="No",0,IF('Data Entry'!M24="Not Possible","",2)))</f>
        <v>2</v>
      </c>
      <c r="N3" s="87">
        <f>IF('Data Entry'!N24="Yes",1,IF('Data Entry'!N24="No",0,IF('Data Entry'!N24="Not Possible","",2)))</f>
        <v>2</v>
      </c>
      <c r="O3" s="87">
        <f>IF('Data Entry'!O24="Yes",1,IF('Data Entry'!O24="No",0,IF('Data Entry'!O24="Not Possible","",2)))</f>
        <v>2</v>
      </c>
      <c r="P3" s="87">
        <f>IF('Data Entry'!P24="Yes",1,IF('Data Entry'!P24="No",0,IF('Data Entry'!P24="Not Possible","",2)))</f>
        <v>2</v>
      </c>
      <c r="Q3" s="87">
        <f>IF('Data Entry'!Q24="Yes",1,IF('Data Entry'!Q24="No",0,IF('Data Entry'!Q24="Not Possible","",2)))</f>
        <v>2</v>
      </c>
      <c r="R3" s="87">
        <f>IF('Data Entry'!R24="Yes",1,IF('Data Entry'!R24="No",0,IF('Data Entry'!R24="Not Possible","",2)))</f>
        <v>2</v>
      </c>
      <c r="S3" s="87">
        <f>IF('Data Entry'!S24="Yes",1,IF('Data Entry'!S24="No",0,IF('Data Entry'!S24="Not Possible","",2)))</f>
        <v>2</v>
      </c>
      <c r="T3" s="87">
        <f>IF('Data Entry'!T24="Yes",1,IF('Data Entry'!T24="No",0,IF('Data Entry'!T24="Not Possible","",2)))</f>
        <v>2</v>
      </c>
      <c r="U3" s="87">
        <f>IF('Data Entry'!U24="Yes",1,IF('Data Entry'!U24="No",0,IF('Data Entry'!U24="Not Possible","",2)))</f>
        <v>2</v>
      </c>
      <c r="V3" s="87">
        <f>IF('Data Entry'!V24="Yes",1,IF('Data Entry'!V24="No",0,IF('Data Entry'!V24="Not Possible","",2)))</f>
        <v>2</v>
      </c>
      <c r="W3" s="87">
        <f>IF('Data Entry'!W24="Yes",1,IF('Data Entry'!W24="No",0,IF('Data Entry'!W24="Not Possible","",2)))</f>
        <v>2</v>
      </c>
      <c r="X3" s="87">
        <f>IF('Data Entry'!X24="Yes",1,IF('Data Entry'!X24="No",0,IF('Data Entry'!X24="Not Possible","",2)))</f>
        <v>2</v>
      </c>
      <c r="Y3" s="87">
        <f>IF('Data Entry'!Y24="Yes",1,IF('Data Entry'!Y24="No",0,IF('Data Entry'!Y24="Not Possible","",2)))</f>
        <v>2</v>
      </c>
      <c r="Z3" s="87">
        <f>IF('Data Entry'!Z24="Yes",1,IF('Data Entry'!Z24="No",0,IF('Data Entry'!Z24="Not Possible","",2)))</f>
        <v>2</v>
      </c>
      <c r="AA3" s="87">
        <f>IF('Data Entry'!AA24="Yes",1,IF('Data Entry'!AA24="No",0,IF('Data Entry'!AA24="Not Possible","",2)))</f>
        <v>2</v>
      </c>
      <c r="AB3" s="87">
        <f>IF('Data Entry'!AB24="Yes",1,IF('Data Entry'!AB24="No",0,IF('Data Entry'!AB24="Not Possible","",2)))</f>
        <v>2</v>
      </c>
      <c r="AC3" s="87">
        <f>IF('Data Entry'!AC24="Yes",1,IF('Data Entry'!AC24="No",0,IF('Data Entry'!AC24="Not Possible","",2)))</f>
        <v>2</v>
      </c>
      <c r="AD3" s="87">
        <f>IF('Data Entry'!AD24="Yes",1,IF('Data Entry'!AD24="No",0,IF('Data Entry'!AD24="Not Possible","",2)))</f>
        <v>2</v>
      </c>
      <c r="AE3" s="87">
        <f>IF('Data Entry'!AE24="Yes",1,IF('Data Entry'!AE24="No",0,IF('Data Entry'!AE24="Not Possible","",2)))</f>
        <v>2</v>
      </c>
      <c r="AF3" s="87">
        <f>IF('Data Entry'!AF24="Yes",1,IF('Data Entry'!AF24="No",0,IF('Data Entry'!AF24="Not Possible","",2)))</f>
        <v>2</v>
      </c>
      <c r="AG3" s="87">
        <f>IF('Data Entry'!AG24="Yes",1,IF('Data Entry'!AG24="No",0,IF('Data Entry'!AG24="Not Possible","",2)))</f>
        <v>2</v>
      </c>
      <c r="AH3" s="87">
        <f>IF('Data Entry'!AH24="Yes",1,IF('Data Entry'!AH24="No",0,IF('Data Entry'!AH24="Not Possible","",2)))</f>
        <v>2</v>
      </c>
      <c r="AI3" s="87">
        <f>IF('Data Entry'!AI24="Yes",1,IF('Data Entry'!AI24="No",0,IF('Data Entry'!AI24="Not Possible","",2)))</f>
        <v>2</v>
      </c>
      <c r="AJ3" s="87">
        <f>IF('Data Entry'!AJ24="Yes",1,IF('Data Entry'!AJ24="No",0,IF('Data Entry'!AJ24="Not Possible","",2)))</f>
        <v>2</v>
      </c>
      <c r="AK3" s="87">
        <f>IF('Data Entry'!AK24="Yes",1,IF('Data Entry'!AK24="No",0,IF('Data Entry'!AK24="Not Possible","",2)))</f>
        <v>2</v>
      </c>
      <c r="AL3" s="87">
        <f>IF('Data Entry'!AL24="Yes",1,IF('Data Entry'!AL24="No",0,IF('Data Entry'!AL24="Not Possible","",2)))</f>
        <v>2</v>
      </c>
      <c r="AM3" s="87">
        <f>IF('Data Entry'!AM24="Yes",1,IF('Data Entry'!AM24="No",0,IF('Data Entry'!AM24="Not Possible","",2)))</f>
        <v>2</v>
      </c>
      <c r="AN3" s="87">
        <f>IF('Data Entry'!AN24="Yes",1,IF('Data Entry'!AN24="No",0,IF('Data Entry'!AN24="Not Possible","",2)))</f>
        <v>2</v>
      </c>
      <c r="AO3" s="87">
        <f>IF('Data Entry'!AO24="Yes",1,IF('Data Entry'!AO24="No",0,IF('Data Entry'!AO24="Not Possible","",2)))</f>
        <v>2</v>
      </c>
      <c r="AP3" s="87">
        <f>IF('Data Entry'!AP24="Yes",1,IF('Data Entry'!AP24="No",0,IF('Data Entry'!AP24="Not Possible","",2)))</f>
        <v>2</v>
      </c>
      <c r="AQ3" s="87">
        <f>IF('Data Entry'!AQ24="Yes",1,IF('Data Entry'!AQ24="No",0,IF('Data Entry'!AQ24="Not Possible","",2)))</f>
        <v>2</v>
      </c>
      <c r="AR3" s="87">
        <f>IF('Data Entry'!AR24="Yes",1,IF('Data Entry'!AR24="No",0,IF('Data Entry'!AR24="Not Possible","",2)))</f>
        <v>2</v>
      </c>
      <c r="AS3" s="87">
        <f>IF('Data Entry'!AS24="Yes",1,IF('Data Entry'!AS24="No",0,IF('Data Entry'!AS24="Not Possible","",2)))</f>
        <v>2</v>
      </c>
      <c r="AT3" s="87">
        <f>IF('Data Entry'!AT24="Yes",1,IF('Data Entry'!AT24="No",0,IF('Data Entry'!AT24="Not Possible","",2)))</f>
        <v>2</v>
      </c>
      <c r="AU3" s="87">
        <f>IF('Data Entry'!AU24="Yes",1,IF('Data Entry'!AU24="No",0,IF('Data Entry'!AU24="Not Possible","",2)))</f>
        <v>2</v>
      </c>
      <c r="AV3" s="87">
        <f>IF('Data Entry'!AV24="Yes",1,IF('Data Entry'!AV24="No",0,IF('Data Entry'!AV24="Not Possible","",2)))</f>
        <v>2</v>
      </c>
      <c r="AW3" s="87">
        <f>IF('Data Entry'!AW24="Yes",1,IF('Data Entry'!AW24="No",0,IF('Data Entry'!AW24="Not Possible","",2)))</f>
        <v>2</v>
      </c>
      <c r="AX3" s="87">
        <f>IF('Data Entry'!AX24="Yes",1,IF('Data Entry'!AX24="No",0,IF('Data Entry'!AX24="Not Possible","",2)))</f>
        <v>2</v>
      </c>
      <c r="AY3" s="87">
        <f>IF('Data Entry'!AY24="Yes",1,IF('Data Entry'!AY24="No",0,IF('Data Entry'!AY24="Not Possible","",2)))</f>
        <v>2</v>
      </c>
      <c r="AZ3" s="87">
        <f>IF('Data Entry'!AZ24="Yes",1,IF('Data Entry'!AZ24="No",0,IF('Data Entry'!AZ24="Not Possible","",2)))</f>
        <v>2</v>
      </c>
      <c r="BA3" s="87">
        <f>IF('Data Entry'!BA24="Yes",1,IF('Data Entry'!BA24="No",0,IF('Data Entry'!BA24="Not Possible","",2)))</f>
        <v>2</v>
      </c>
      <c r="BB3" s="87">
        <f>IF('Data Entry'!BB24="Yes",1,IF('Data Entry'!BB24="No",0,IF('Data Entry'!BB24="Not Possible","",2)))</f>
        <v>2</v>
      </c>
      <c r="BC3" s="87">
        <f>IF('Data Entry'!BC24="Yes",1,IF('Data Entry'!BC24="No",0,IF('Data Entry'!BC24="Not Possible","",2)))</f>
        <v>2</v>
      </c>
      <c r="BD3" s="87">
        <f>IF('Data Entry'!BD24="Yes",1,IF('Data Entry'!BD24="No",0,IF('Data Entry'!BD24="Not Possible","",2)))</f>
        <v>2</v>
      </c>
      <c r="BE3" s="87">
        <f>IF('Data Entry'!BE24="Yes",1,IF('Data Entry'!BE24="No",0,IF('Data Entry'!BE24="Not Possible","",2)))</f>
        <v>2</v>
      </c>
      <c r="BF3" s="87">
        <f>IF('Data Entry'!BF24="Yes",1,IF('Data Entry'!BF24="No",0,IF('Data Entry'!BF24="Not Possible","",2)))</f>
        <v>2</v>
      </c>
      <c r="BG3" s="87">
        <f>IF('Data Entry'!BG24="Yes",1,IF('Data Entry'!BG24="No",0,IF('Data Entry'!BG24="Not Possible","",2)))</f>
        <v>2</v>
      </c>
      <c r="BH3" s="87">
        <f>IF('Data Entry'!BH24="Yes",1,IF('Data Entry'!BH24="No",0,IF('Data Entry'!BH24="Not Possible","",2)))</f>
        <v>2</v>
      </c>
      <c r="BI3" s="87">
        <f>IF('Data Entry'!BI24="Yes",1,IF('Data Entry'!BI24="No",0,IF('Data Entry'!BI24="Not Possible","",2)))</f>
        <v>2</v>
      </c>
      <c r="BJ3" s="87">
        <f>IF('Data Entry'!BJ24="Yes",1,IF('Data Entry'!BJ24="No",0,IF('Data Entry'!BJ24="Not Possible","",2)))</f>
        <v>2</v>
      </c>
      <c r="BK3" s="87">
        <f>IF('Data Entry'!BK24="Yes",1,IF('Data Entry'!BK24="No",0,IF('Data Entry'!BK24="Not Possible","",2)))</f>
        <v>2</v>
      </c>
      <c r="BL3" s="87">
        <f>IF('Data Entry'!BL24="Yes",1,IF('Data Entry'!BL24="No",0,IF('Data Entry'!BL24="Not Possible","",2)))</f>
        <v>2</v>
      </c>
      <c r="BM3" s="87">
        <f>IF('Data Entry'!BM24="Yes",1,IF('Data Entry'!BM24="No",0,IF('Data Entry'!BM24="Not Possible","",2)))</f>
        <v>2</v>
      </c>
      <c r="BN3" s="87">
        <f>IF('Data Entry'!BN24="Yes",1,IF('Data Entry'!BN24="No",0,IF('Data Entry'!BN24="Not Possible","",2)))</f>
        <v>2</v>
      </c>
      <c r="BO3" s="87">
        <f>IF('Data Entry'!BO24="Yes",1,IF('Data Entry'!BO24="No",0,IF('Data Entry'!BO24="Not Possible","",2)))</f>
        <v>2</v>
      </c>
      <c r="BP3" s="87">
        <f>IF('Data Entry'!BP24="Yes",1,IF('Data Entry'!BP24="No",0,IF('Data Entry'!BP24="Not Possible","",2)))</f>
        <v>2</v>
      </c>
      <c r="BQ3" s="87">
        <f>IF('Data Entry'!BQ24="Yes",1,IF('Data Entry'!BQ24="No",0,IF('Data Entry'!BQ24="Not Possible","",2)))</f>
        <v>2</v>
      </c>
      <c r="BR3" s="87">
        <f>IF('Data Entry'!BR24="Yes",1,IF('Data Entry'!BR24="No",0,IF('Data Entry'!BR24="Not Possible","",2)))</f>
        <v>2</v>
      </c>
      <c r="BS3" s="87">
        <f>IF('Data Entry'!BS24="Yes",1,IF('Data Entry'!BS24="No",0,IF('Data Entry'!BS24="Not Possible","",2)))</f>
        <v>2</v>
      </c>
      <c r="BT3" s="87">
        <f>IF('Data Entry'!BT24="Yes",1,IF('Data Entry'!BT24="No",0,IF('Data Entry'!BT24="Not Possible","",2)))</f>
        <v>2</v>
      </c>
      <c r="BU3" s="87">
        <f>IF('Data Entry'!BU24="Yes",1,IF('Data Entry'!BU24="No",0,IF('Data Entry'!BU24="Not Possible","",2)))</f>
        <v>2</v>
      </c>
      <c r="BV3" s="87">
        <f>IF('Data Entry'!BV24="Yes",1,IF('Data Entry'!BV24="No",0,IF('Data Entry'!BV24="Not Possible","",2)))</f>
        <v>2</v>
      </c>
      <c r="BW3" s="87">
        <f>IF('Data Entry'!BW24="Yes",1,IF('Data Entry'!BW24="No",0,IF('Data Entry'!BW24="Not Possible","",2)))</f>
        <v>2</v>
      </c>
      <c r="BX3" s="87">
        <f>IF('Data Entry'!BX24="Yes",1,IF('Data Entry'!BX24="No",0,IF('Data Entry'!BX24="Not Possible","",2)))</f>
        <v>2</v>
      </c>
      <c r="BY3" s="87">
        <f>IF('Data Entry'!BY24="Yes",1,IF('Data Entry'!BY24="No",0,IF('Data Entry'!BY24="Not Possible","",2)))</f>
        <v>2</v>
      </c>
      <c r="BZ3" s="87">
        <f>IF('Data Entry'!BZ24="Yes",1,IF('Data Entry'!BZ24="No",0,IF('Data Entry'!BZ24="Not Possible","",2)))</f>
        <v>2</v>
      </c>
      <c r="CA3" s="87">
        <f>IF('Data Entry'!CA24="Yes",1,IF('Data Entry'!CA24="No",0,IF('Data Entry'!CA24="Not Possible","",2)))</f>
        <v>2</v>
      </c>
      <c r="CB3" s="87">
        <f>IF('Data Entry'!CB24="Yes",1,IF('Data Entry'!CB24="No",0,IF('Data Entry'!CB24="Not Possible","",2)))</f>
        <v>2</v>
      </c>
      <c r="CC3" s="87">
        <f>IF('Data Entry'!CC24="Yes",1,IF('Data Entry'!CC24="No",0,IF('Data Entry'!CC24="Not Possible","",2)))</f>
        <v>2</v>
      </c>
      <c r="CD3" s="87">
        <f>IF('Data Entry'!CD24="Yes",1,IF('Data Entry'!CD24="No",0,IF('Data Entry'!CD24="Not Possible","",2)))</f>
        <v>2</v>
      </c>
      <c r="CE3" s="87">
        <f>IF('Data Entry'!CE24="Yes",1,IF('Data Entry'!CE24="No",0,IF('Data Entry'!CE24="Not Possible","",2)))</f>
        <v>2</v>
      </c>
      <c r="CF3" s="87">
        <f>IF('Data Entry'!CF24="Yes",1,IF('Data Entry'!CF24="No",0,IF('Data Entry'!CF24="Not Possible","",2)))</f>
        <v>2</v>
      </c>
      <c r="CG3" s="87">
        <f>IF('Data Entry'!CG24="Yes",1,IF('Data Entry'!CG24="No",0,IF('Data Entry'!CG24="Not Possible","",2)))</f>
        <v>2</v>
      </c>
      <c r="CH3" s="87">
        <f>IF('Data Entry'!CH24="Yes",1,IF('Data Entry'!CH24="No",0,IF('Data Entry'!CH24="Not Possible","",2)))</f>
        <v>2</v>
      </c>
      <c r="CI3" s="87">
        <f>IF('Data Entry'!CI24="Yes",1,IF('Data Entry'!CI24="No",0,IF('Data Entry'!CI24="Not Possible","",2)))</f>
        <v>2</v>
      </c>
      <c r="CJ3" s="87">
        <f>IF('Data Entry'!CJ24="Yes",1,IF('Data Entry'!CJ24="No",0,IF('Data Entry'!CJ24="Not Possible","",2)))</f>
        <v>2</v>
      </c>
      <c r="CK3" s="87">
        <f>IF('Data Entry'!CK24="Yes",1,IF('Data Entry'!CK24="No",0,IF('Data Entry'!CK24="Not Possible","",2)))</f>
        <v>2</v>
      </c>
      <c r="CL3" s="87">
        <f>IF('Data Entry'!CL24="Yes",1,IF('Data Entry'!CL24="No",0,IF('Data Entry'!CL24="Not Possible","",2)))</f>
        <v>2</v>
      </c>
      <c r="CM3" s="87">
        <f>IF('Data Entry'!CM24="Yes",1,IF('Data Entry'!CM24="No",0,IF('Data Entry'!CM24="Not Possible","",2)))</f>
        <v>2</v>
      </c>
      <c r="CN3" s="87">
        <f>IF('Data Entry'!CN24="Yes",1,IF('Data Entry'!CN24="No",0,IF('Data Entry'!CN24="Not Possible","",2)))</f>
        <v>2</v>
      </c>
      <c r="CO3" s="87">
        <f>IF('Data Entry'!CO24="Yes",1,IF('Data Entry'!CO24="No",0,IF('Data Entry'!CO24="Not Possible","",2)))</f>
        <v>2</v>
      </c>
      <c r="CP3" s="87">
        <f>IF('Data Entry'!CP24="Yes",1,IF('Data Entry'!CP24="No",0,IF('Data Entry'!CP24="Not Possible","",2)))</f>
        <v>2</v>
      </c>
      <c r="CQ3" s="87">
        <f>IF('Data Entry'!CQ24="Yes",1,IF('Data Entry'!CQ24="No",0,IF('Data Entry'!CQ24="Not Possible","",2)))</f>
        <v>2</v>
      </c>
      <c r="CR3" s="87">
        <f>IF('Data Entry'!CR24="Yes",1,IF('Data Entry'!CR24="No",0,IF('Data Entry'!CR24="Not Possible","",2)))</f>
        <v>2</v>
      </c>
      <c r="CS3" s="87">
        <f>IF('Data Entry'!CS24="Yes",1,IF('Data Entry'!CS24="No",0,IF('Data Entry'!CS24="Not Possible","",2)))</f>
        <v>2</v>
      </c>
      <c r="CT3" s="87">
        <f>IF('Data Entry'!CT24="Yes",1,IF('Data Entry'!CT24="No",0,IF('Data Entry'!CT24="Not Possible","",2)))</f>
        <v>2</v>
      </c>
      <c r="CU3" s="87">
        <f>IF('Data Entry'!CU24="Yes",1,IF('Data Entry'!CU24="No",0,IF('Data Entry'!CU24="Not Possible","",2)))</f>
        <v>2</v>
      </c>
      <c r="CV3" s="87">
        <f>IF('Data Entry'!CV24="Yes",1,IF('Data Entry'!CV24="No",0,IF('Data Entry'!CV24="Not Possible","",2)))</f>
        <v>2</v>
      </c>
      <c r="CW3" s="87">
        <f>IF('Data Entry'!CW24="Yes",1,IF('Data Entry'!CW24="No",0,IF('Data Entry'!CW24="Not Possible","",2)))</f>
        <v>2</v>
      </c>
      <c r="CX3" s="87">
        <f>IF('Data Entry'!CX24="Yes",1,IF('Data Entry'!CX24="No",0,IF('Data Entry'!CX24="Not Possible","",2)))</f>
        <v>2</v>
      </c>
      <c r="CY3" s="87">
        <f>IF('Data Entry'!CY24="Yes",1,IF('Data Entry'!CY24="No",0,IF('Data Entry'!CY24="Not Possible","",2)))</f>
        <v>2</v>
      </c>
      <c r="CZ3" s="87">
        <f>IF('Data Entry'!CZ24="Yes",1,IF('Data Entry'!CZ24="No",0,IF('Data Entry'!CZ24="Not Possible","",2)))</f>
        <v>2</v>
      </c>
      <c r="DA3" s="87">
        <f>IF('Data Entry'!DA24="Yes",1,IF('Data Entry'!DA24="No",0,IF('Data Entry'!DA24="Not Possible","",2)))</f>
        <v>2</v>
      </c>
      <c r="DB3" s="87">
        <f>IF('Data Entry'!DB24="Yes",1,IF('Data Entry'!DB24="No",0,IF('Data Entry'!DB24="Not Possible","",2)))</f>
        <v>2</v>
      </c>
      <c r="DC3" s="87">
        <f>IF('Data Entry'!DC24="Yes",1,IF('Data Entry'!DC24="No",0,IF('Data Entry'!DC24="Not Possible","",2)))</f>
        <v>2</v>
      </c>
      <c r="DD3" s="87">
        <f>IF('Data Entry'!DD24="Yes",1,IF('Data Entry'!DD24="No",0,IF('Data Entry'!DD24="Not Possible","",2)))</f>
        <v>2</v>
      </c>
      <c r="DE3" s="87">
        <f>IF('Data Entry'!DE24="Yes",1,IF('Data Entry'!DE24="No",0,IF('Data Entry'!DE24="Not Possible","",2)))</f>
        <v>2</v>
      </c>
      <c r="DF3" s="87">
        <f>IF('Data Entry'!DF24="Yes",1,IF('Data Entry'!DF24="No",0,IF('Data Entry'!DF24="Not Possible","",2)))</f>
        <v>2</v>
      </c>
      <c r="DG3" s="87">
        <f>IF('Data Entry'!DG24="Yes",1,IF('Data Entry'!DG24="No",0,IF('Data Entry'!DG24="Not Possible","",2)))</f>
        <v>2</v>
      </c>
      <c r="DH3" s="87">
        <f>IF('Data Entry'!DH24="Yes",1,IF('Data Entry'!DH24="No",0,IF('Data Entry'!DH24="Not Possible","",2)))</f>
        <v>2</v>
      </c>
      <c r="DI3" s="87">
        <f>IF('Data Entry'!DI24="Yes",1,IF('Data Entry'!DI24="No",0,IF('Data Entry'!DI24="Not Possible","",2)))</f>
        <v>2</v>
      </c>
      <c r="DJ3" s="87">
        <f>IF('Data Entry'!DJ24="Yes",1,IF('Data Entry'!DJ24="No",0,IF('Data Entry'!DJ24="Not Possible","",2)))</f>
        <v>2</v>
      </c>
      <c r="DK3" s="87">
        <f>IF('Data Entry'!DK24="Yes",1,IF('Data Entry'!DK24="No",0,IF('Data Entry'!DK24="Not Possible","",2)))</f>
        <v>2</v>
      </c>
      <c r="DL3" s="87">
        <f>IF('Data Entry'!DL24="Yes",1,IF('Data Entry'!DL24="No",0,IF('Data Entry'!DL24="Not Possible","",2)))</f>
        <v>2</v>
      </c>
      <c r="DM3" s="87">
        <f>IF('Data Entry'!DM24="Yes",1,IF('Data Entry'!DM24="No",0,IF('Data Entry'!DM24="Not Possible","",2)))</f>
        <v>2</v>
      </c>
      <c r="DN3" s="87">
        <f>IF('Data Entry'!DN24="Yes",1,IF('Data Entry'!DN24="No",0,IF('Data Entry'!DN24="Not Possible","",2)))</f>
        <v>2</v>
      </c>
      <c r="DO3" s="87">
        <f>IF('Data Entry'!DO24="Yes",1,IF('Data Entry'!DO24="No",0,IF('Data Entry'!DO24="Not Possible","",2)))</f>
        <v>2</v>
      </c>
      <c r="DP3" s="87">
        <f>IF('Data Entry'!DP24="Yes",1,IF('Data Entry'!DP24="No",0,IF('Data Entry'!DP24="Not Possible","",2)))</f>
        <v>2</v>
      </c>
      <c r="DQ3" s="87">
        <f>IF('Data Entry'!DQ24="Yes",1,IF('Data Entry'!DQ24="No",0,IF('Data Entry'!DQ24="Not Possible","",2)))</f>
        <v>2</v>
      </c>
      <c r="DR3" s="87">
        <f>IF('Data Entry'!DR24="Yes",1,IF('Data Entry'!DR24="No",0,IF('Data Entry'!DR24="Not Possible","",2)))</f>
        <v>2</v>
      </c>
      <c r="DS3" s="87">
        <f>IF('Data Entry'!DS24="Yes",1,IF('Data Entry'!DS24="No",0,IF('Data Entry'!DS24="Not Possible","",2)))</f>
        <v>2</v>
      </c>
      <c r="DT3" s="87">
        <f>IF('Data Entry'!DT24="Yes",1,IF('Data Entry'!DT24="No",0,IF('Data Entry'!DT24="Not Possible","",2)))</f>
        <v>2</v>
      </c>
    </row>
    <row r="4" spans="1:124" ht="16" customHeight="1">
      <c r="A4" s="165" t="s">
        <v>2</v>
      </c>
      <c r="B4" s="165"/>
      <c r="C4" s="165"/>
      <c r="D4" s="165"/>
      <c r="E4" s="87">
        <f>IF('Data Entry'!E25="Yes",1,IF('Data Entry'!E25="No",0,IF('Data Entry'!E25="N/A","",2)))</f>
        <v>2</v>
      </c>
      <c r="F4" s="87">
        <f>IF('Data Entry'!F25="Yes",1,IF('Data Entry'!F25="No",0,IF('Data Entry'!F25="N/A","",2)))</f>
        <v>2</v>
      </c>
      <c r="G4" s="87">
        <f>IF('Data Entry'!G25="Yes",1,IF('Data Entry'!G25="No",0,IF('Data Entry'!G25="N/A","",2)))</f>
        <v>2</v>
      </c>
      <c r="H4" s="87">
        <f>IF('Data Entry'!H25="Yes",1,IF('Data Entry'!H25="No",0,IF('Data Entry'!H25="N/A","",2)))</f>
        <v>2</v>
      </c>
      <c r="I4" s="87">
        <f>IF('Data Entry'!I25="Yes",1,IF('Data Entry'!I25="No",0,IF('Data Entry'!I25="N/A","",2)))</f>
        <v>2</v>
      </c>
      <c r="J4" s="87">
        <f>IF('Data Entry'!J25="Yes",1,IF('Data Entry'!J25="No",0,IF('Data Entry'!J25="N/A","",2)))</f>
        <v>2</v>
      </c>
      <c r="K4" s="87">
        <f>IF('Data Entry'!K25="Yes",1,IF('Data Entry'!K25="No",0,IF('Data Entry'!K25="N/A","",2)))</f>
        <v>2</v>
      </c>
      <c r="L4" s="87">
        <f>IF('Data Entry'!L25="Yes",1,IF('Data Entry'!L25="No",0,IF('Data Entry'!L25="N/A","",2)))</f>
        <v>2</v>
      </c>
      <c r="M4" s="87">
        <f>IF('Data Entry'!M25="Yes",1,IF('Data Entry'!M25="No",0,IF('Data Entry'!M25="N/A","",2)))</f>
        <v>2</v>
      </c>
      <c r="N4" s="87">
        <f>IF('Data Entry'!N25="Yes",1,IF('Data Entry'!N25="No",0,IF('Data Entry'!N25="N/A","",2)))</f>
        <v>2</v>
      </c>
      <c r="O4" s="87">
        <f>IF('Data Entry'!O25="Yes",1,IF('Data Entry'!O25="No",0,IF('Data Entry'!O25="N/A","",2)))</f>
        <v>2</v>
      </c>
      <c r="P4" s="87">
        <f>IF('Data Entry'!P25="Yes",1,IF('Data Entry'!P25="No",0,IF('Data Entry'!P25="N/A","",2)))</f>
        <v>2</v>
      </c>
      <c r="Q4" s="87">
        <f>IF('Data Entry'!Q25="Yes",1,IF('Data Entry'!Q25="No",0,IF('Data Entry'!Q25="N/A","",2)))</f>
        <v>2</v>
      </c>
      <c r="R4" s="87">
        <f>IF('Data Entry'!R25="Yes",1,IF('Data Entry'!R25="No",0,IF('Data Entry'!R25="N/A","",2)))</f>
        <v>2</v>
      </c>
      <c r="S4" s="87">
        <f>IF('Data Entry'!S25="Yes",1,IF('Data Entry'!S25="No",0,IF('Data Entry'!S25="N/A","",2)))</f>
        <v>2</v>
      </c>
      <c r="T4" s="87">
        <f>IF('Data Entry'!T25="Yes",1,IF('Data Entry'!T25="No",0,IF('Data Entry'!T25="N/A","",2)))</f>
        <v>2</v>
      </c>
      <c r="U4" s="87">
        <f>IF('Data Entry'!U25="Yes",1,IF('Data Entry'!U25="No",0,IF('Data Entry'!U25="N/A","",2)))</f>
        <v>2</v>
      </c>
      <c r="V4" s="87">
        <f>IF('Data Entry'!V25="Yes",1,IF('Data Entry'!V25="No",0,IF('Data Entry'!V25="N/A","",2)))</f>
        <v>2</v>
      </c>
      <c r="W4" s="87">
        <f>IF('Data Entry'!W25="Yes",1,IF('Data Entry'!W25="No",0,IF('Data Entry'!W25="N/A","",2)))</f>
        <v>2</v>
      </c>
      <c r="X4" s="87">
        <f>IF('Data Entry'!X25="Yes",1,IF('Data Entry'!X25="No",0,IF('Data Entry'!X25="N/A","",2)))</f>
        <v>2</v>
      </c>
      <c r="Y4" s="87">
        <f>IF('Data Entry'!Y25="Yes",1,IF('Data Entry'!Y25="No",0,IF('Data Entry'!Y25="N/A","",2)))</f>
        <v>2</v>
      </c>
      <c r="Z4" s="87">
        <f>IF('Data Entry'!Z25="Yes",1,IF('Data Entry'!Z25="No",0,IF('Data Entry'!Z25="N/A","",2)))</f>
        <v>2</v>
      </c>
      <c r="AA4" s="87">
        <f>IF('Data Entry'!AA25="Yes",1,IF('Data Entry'!AA25="No",0,IF('Data Entry'!AA25="N/A","",2)))</f>
        <v>2</v>
      </c>
      <c r="AB4" s="87">
        <f>IF('Data Entry'!AB25="Yes",1,IF('Data Entry'!AB25="No",0,IF('Data Entry'!AB25="N/A","",2)))</f>
        <v>2</v>
      </c>
      <c r="AC4" s="87">
        <f>IF('Data Entry'!AC25="Yes",1,IF('Data Entry'!AC25="No",0,IF('Data Entry'!AC25="N/A","",2)))</f>
        <v>2</v>
      </c>
      <c r="AD4" s="87">
        <f>IF('Data Entry'!AD25="Yes",1,IF('Data Entry'!AD25="No",0,IF('Data Entry'!AD25="N/A","",2)))</f>
        <v>2</v>
      </c>
      <c r="AE4" s="87">
        <f>IF('Data Entry'!AE25="Yes",1,IF('Data Entry'!AE25="No",0,IF('Data Entry'!AE25="N/A","",2)))</f>
        <v>2</v>
      </c>
      <c r="AF4" s="87">
        <f>IF('Data Entry'!AF25="Yes",1,IF('Data Entry'!AF25="No",0,IF('Data Entry'!AF25="N/A","",2)))</f>
        <v>2</v>
      </c>
      <c r="AG4" s="87">
        <f>IF('Data Entry'!AG25="Yes",1,IF('Data Entry'!AG25="No",0,IF('Data Entry'!AG25="N/A","",2)))</f>
        <v>2</v>
      </c>
      <c r="AH4" s="87">
        <f>IF('Data Entry'!AH25="Yes",1,IF('Data Entry'!AH25="No",0,IF('Data Entry'!AH25="N/A","",2)))</f>
        <v>2</v>
      </c>
      <c r="AI4" s="87">
        <f>IF('Data Entry'!AI25="Yes",1,IF('Data Entry'!AI25="No",0,IF('Data Entry'!AI25="N/A","",2)))</f>
        <v>2</v>
      </c>
      <c r="AJ4" s="87">
        <f>IF('Data Entry'!AJ25="Yes",1,IF('Data Entry'!AJ25="No",0,IF('Data Entry'!AJ25="N/A","",2)))</f>
        <v>2</v>
      </c>
      <c r="AK4" s="87">
        <f>IF('Data Entry'!AK25="Yes",1,IF('Data Entry'!AK25="No",0,IF('Data Entry'!AK25="N/A","",2)))</f>
        <v>2</v>
      </c>
      <c r="AL4" s="87">
        <f>IF('Data Entry'!AL25="Yes",1,IF('Data Entry'!AL25="No",0,IF('Data Entry'!AL25="N/A","",2)))</f>
        <v>2</v>
      </c>
      <c r="AM4" s="87">
        <f>IF('Data Entry'!AM25="Yes",1,IF('Data Entry'!AM25="No",0,IF('Data Entry'!AM25="N/A","",2)))</f>
        <v>2</v>
      </c>
      <c r="AN4" s="87">
        <f>IF('Data Entry'!AN25="Yes",1,IF('Data Entry'!AN25="No",0,IF('Data Entry'!AN25="N/A","",2)))</f>
        <v>2</v>
      </c>
      <c r="AO4" s="87">
        <f>IF('Data Entry'!AO25="Yes",1,IF('Data Entry'!AO25="No",0,IF('Data Entry'!AO25="N/A","",2)))</f>
        <v>2</v>
      </c>
      <c r="AP4" s="87">
        <f>IF('Data Entry'!AP25="Yes",1,IF('Data Entry'!AP25="No",0,IF('Data Entry'!AP25="N/A","",2)))</f>
        <v>2</v>
      </c>
      <c r="AQ4" s="87">
        <f>IF('Data Entry'!AQ25="Yes",1,IF('Data Entry'!AQ25="No",0,IF('Data Entry'!AQ25="N/A","",2)))</f>
        <v>2</v>
      </c>
      <c r="AR4" s="87">
        <f>IF('Data Entry'!AR25="Yes",1,IF('Data Entry'!AR25="No",0,IF('Data Entry'!AR25="N/A","",2)))</f>
        <v>2</v>
      </c>
      <c r="AS4" s="87">
        <f>IF('Data Entry'!AS25="Yes",1,IF('Data Entry'!AS25="No",0,IF('Data Entry'!AS25="N/A","",2)))</f>
        <v>2</v>
      </c>
      <c r="AT4" s="87">
        <f>IF('Data Entry'!AT25="Yes",1,IF('Data Entry'!AT25="No",0,IF('Data Entry'!AT25="N/A","",2)))</f>
        <v>2</v>
      </c>
      <c r="AU4" s="87">
        <f>IF('Data Entry'!AU25="Yes",1,IF('Data Entry'!AU25="No",0,IF('Data Entry'!AU25="N/A","",2)))</f>
        <v>2</v>
      </c>
      <c r="AV4" s="87">
        <f>IF('Data Entry'!AV25="Yes",1,IF('Data Entry'!AV25="No",0,IF('Data Entry'!AV25="N/A","",2)))</f>
        <v>2</v>
      </c>
      <c r="AW4" s="87">
        <f>IF('Data Entry'!AW25="Yes",1,IF('Data Entry'!AW25="No",0,IF('Data Entry'!AW25="N/A","",2)))</f>
        <v>2</v>
      </c>
      <c r="AX4" s="87">
        <f>IF('Data Entry'!AX25="Yes",1,IF('Data Entry'!AX25="No",0,IF('Data Entry'!AX25="N/A","",2)))</f>
        <v>2</v>
      </c>
      <c r="AY4" s="87">
        <f>IF('Data Entry'!AY25="Yes",1,IF('Data Entry'!AY25="No",0,IF('Data Entry'!AY25="N/A","",2)))</f>
        <v>2</v>
      </c>
      <c r="AZ4" s="87">
        <f>IF('Data Entry'!AZ25="Yes",1,IF('Data Entry'!AZ25="No",0,IF('Data Entry'!AZ25="N/A","",2)))</f>
        <v>2</v>
      </c>
      <c r="BA4" s="87">
        <f>IF('Data Entry'!BA25="Yes",1,IF('Data Entry'!BA25="No",0,IF('Data Entry'!BA25="N/A","",2)))</f>
        <v>2</v>
      </c>
      <c r="BB4" s="87">
        <f>IF('Data Entry'!BB25="Yes",1,IF('Data Entry'!BB25="No",0,IF('Data Entry'!BB25="N/A","",2)))</f>
        <v>2</v>
      </c>
      <c r="BC4" s="87">
        <f>IF('Data Entry'!BC25="Yes",1,IF('Data Entry'!BC25="No",0,IF('Data Entry'!BC25="N/A","",2)))</f>
        <v>2</v>
      </c>
      <c r="BD4" s="87">
        <f>IF('Data Entry'!BD25="Yes",1,IF('Data Entry'!BD25="No",0,IF('Data Entry'!BD25="N/A","",2)))</f>
        <v>2</v>
      </c>
      <c r="BE4" s="87">
        <f>IF('Data Entry'!BE25="Yes",1,IF('Data Entry'!BE25="No",0,IF('Data Entry'!BE25="N/A","",2)))</f>
        <v>2</v>
      </c>
      <c r="BF4" s="87">
        <f>IF('Data Entry'!BF25="Yes",1,IF('Data Entry'!BF25="No",0,IF('Data Entry'!BF25="N/A","",2)))</f>
        <v>2</v>
      </c>
      <c r="BG4" s="87">
        <f>IF('Data Entry'!BG25="Yes",1,IF('Data Entry'!BG25="No",0,IF('Data Entry'!BG25="N/A","",2)))</f>
        <v>2</v>
      </c>
      <c r="BH4" s="87">
        <f>IF('Data Entry'!BH25="Yes",1,IF('Data Entry'!BH25="No",0,IF('Data Entry'!BH25="N/A","",2)))</f>
        <v>2</v>
      </c>
      <c r="BI4" s="87">
        <f>IF('Data Entry'!BI25="Yes",1,IF('Data Entry'!BI25="No",0,IF('Data Entry'!BI25="N/A","",2)))</f>
        <v>2</v>
      </c>
      <c r="BJ4" s="87">
        <f>IF('Data Entry'!BJ25="Yes",1,IF('Data Entry'!BJ25="No",0,IF('Data Entry'!BJ25="N/A","",2)))</f>
        <v>2</v>
      </c>
      <c r="BK4" s="87">
        <f>IF('Data Entry'!BK25="Yes",1,IF('Data Entry'!BK25="No",0,IF('Data Entry'!BK25="N/A","",2)))</f>
        <v>2</v>
      </c>
      <c r="BL4" s="87">
        <f>IF('Data Entry'!BL25="Yes",1,IF('Data Entry'!BL25="No",0,IF('Data Entry'!BL25="N/A","",2)))</f>
        <v>2</v>
      </c>
      <c r="BM4" s="87">
        <f>IF('Data Entry'!BM25="Yes",1,IF('Data Entry'!BM25="No",0,IF('Data Entry'!BM25="N/A","",2)))</f>
        <v>2</v>
      </c>
      <c r="BN4" s="87">
        <f>IF('Data Entry'!BN25="Yes",1,IF('Data Entry'!BN25="No",0,IF('Data Entry'!BN25="N/A","",2)))</f>
        <v>2</v>
      </c>
      <c r="BO4" s="87">
        <f>IF('Data Entry'!BO25="Yes",1,IF('Data Entry'!BO25="No",0,IF('Data Entry'!BO25="N/A","",2)))</f>
        <v>2</v>
      </c>
      <c r="BP4" s="87">
        <f>IF('Data Entry'!BP25="Yes",1,IF('Data Entry'!BP25="No",0,IF('Data Entry'!BP25="N/A","",2)))</f>
        <v>2</v>
      </c>
      <c r="BQ4" s="87">
        <f>IF('Data Entry'!BQ25="Yes",1,IF('Data Entry'!BQ25="No",0,IF('Data Entry'!BQ25="N/A","",2)))</f>
        <v>2</v>
      </c>
      <c r="BR4" s="87">
        <f>IF('Data Entry'!BR25="Yes",1,IF('Data Entry'!BR25="No",0,IF('Data Entry'!BR25="N/A","",2)))</f>
        <v>2</v>
      </c>
      <c r="BS4" s="87">
        <f>IF('Data Entry'!BS25="Yes",1,IF('Data Entry'!BS25="No",0,IF('Data Entry'!BS25="N/A","",2)))</f>
        <v>2</v>
      </c>
      <c r="BT4" s="87">
        <f>IF('Data Entry'!BT25="Yes",1,IF('Data Entry'!BT25="No",0,IF('Data Entry'!BT25="N/A","",2)))</f>
        <v>2</v>
      </c>
      <c r="BU4" s="87">
        <f>IF('Data Entry'!BU25="Yes",1,IF('Data Entry'!BU25="No",0,IF('Data Entry'!BU25="N/A","",2)))</f>
        <v>2</v>
      </c>
      <c r="BV4" s="87">
        <f>IF('Data Entry'!BV25="Yes",1,IF('Data Entry'!BV25="No",0,IF('Data Entry'!BV25="N/A","",2)))</f>
        <v>2</v>
      </c>
      <c r="BW4" s="87">
        <f>IF('Data Entry'!BW25="Yes",1,IF('Data Entry'!BW25="No",0,IF('Data Entry'!BW25="N/A","",2)))</f>
        <v>2</v>
      </c>
      <c r="BX4" s="87">
        <f>IF('Data Entry'!BX25="Yes",1,IF('Data Entry'!BX25="No",0,IF('Data Entry'!BX25="N/A","",2)))</f>
        <v>2</v>
      </c>
      <c r="BY4" s="87">
        <f>IF('Data Entry'!BY25="Yes",1,IF('Data Entry'!BY25="No",0,IF('Data Entry'!BY25="N/A","",2)))</f>
        <v>2</v>
      </c>
      <c r="BZ4" s="87">
        <f>IF('Data Entry'!BZ25="Yes",1,IF('Data Entry'!BZ25="No",0,IF('Data Entry'!BZ25="N/A","",2)))</f>
        <v>2</v>
      </c>
      <c r="CA4" s="87">
        <f>IF('Data Entry'!CA25="Yes",1,IF('Data Entry'!CA25="No",0,IF('Data Entry'!CA25="N/A","",2)))</f>
        <v>2</v>
      </c>
      <c r="CB4" s="87">
        <f>IF('Data Entry'!CB25="Yes",1,IF('Data Entry'!CB25="No",0,IF('Data Entry'!CB25="N/A","",2)))</f>
        <v>2</v>
      </c>
      <c r="CC4" s="87">
        <f>IF('Data Entry'!CC25="Yes",1,IF('Data Entry'!CC25="No",0,IF('Data Entry'!CC25="N/A","",2)))</f>
        <v>2</v>
      </c>
      <c r="CD4" s="87">
        <f>IF('Data Entry'!CD25="Yes",1,IF('Data Entry'!CD25="No",0,IF('Data Entry'!CD25="N/A","",2)))</f>
        <v>2</v>
      </c>
      <c r="CE4" s="87">
        <f>IF('Data Entry'!CE25="Yes",1,IF('Data Entry'!CE25="No",0,IF('Data Entry'!CE25="N/A","",2)))</f>
        <v>2</v>
      </c>
      <c r="CF4" s="87">
        <f>IF('Data Entry'!CF25="Yes",1,IF('Data Entry'!CF25="No",0,IF('Data Entry'!CF25="N/A","",2)))</f>
        <v>2</v>
      </c>
      <c r="CG4" s="87">
        <f>IF('Data Entry'!CG25="Yes",1,IF('Data Entry'!CG25="No",0,IF('Data Entry'!CG25="N/A","",2)))</f>
        <v>2</v>
      </c>
      <c r="CH4" s="87">
        <f>IF('Data Entry'!CH25="Yes",1,IF('Data Entry'!CH25="No",0,IF('Data Entry'!CH25="N/A","",2)))</f>
        <v>2</v>
      </c>
      <c r="CI4" s="87">
        <f>IF('Data Entry'!CI25="Yes",1,IF('Data Entry'!CI25="No",0,IF('Data Entry'!CI25="N/A","",2)))</f>
        <v>2</v>
      </c>
      <c r="CJ4" s="87">
        <f>IF('Data Entry'!CJ25="Yes",1,IF('Data Entry'!CJ25="No",0,IF('Data Entry'!CJ25="N/A","",2)))</f>
        <v>2</v>
      </c>
      <c r="CK4" s="87">
        <f>IF('Data Entry'!CK25="Yes",1,IF('Data Entry'!CK25="No",0,IF('Data Entry'!CK25="N/A","",2)))</f>
        <v>2</v>
      </c>
      <c r="CL4" s="87">
        <f>IF('Data Entry'!CL25="Yes",1,IF('Data Entry'!CL25="No",0,IF('Data Entry'!CL25="N/A","",2)))</f>
        <v>2</v>
      </c>
      <c r="CM4" s="87">
        <f>IF('Data Entry'!CM25="Yes",1,IF('Data Entry'!CM25="No",0,IF('Data Entry'!CM25="N/A","",2)))</f>
        <v>2</v>
      </c>
      <c r="CN4" s="87">
        <f>IF('Data Entry'!CN25="Yes",1,IF('Data Entry'!CN25="No",0,IF('Data Entry'!CN25="N/A","",2)))</f>
        <v>2</v>
      </c>
      <c r="CO4" s="87">
        <f>IF('Data Entry'!CO25="Yes",1,IF('Data Entry'!CO25="No",0,IF('Data Entry'!CO25="N/A","",2)))</f>
        <v>2</v>
      </c>
      <c r="CP4" s="87">
        <f>IF('Data Entry'!CP25="Yes",1,IF('Data Entry'!CP25="No",0,IF('Data Entry'!CP25="N/A","",2)))</f>
        <v>2</v>
      </c>
      <c r="CQ4" s="87">
        <f>IF('Data Entry'!CQ25="Yes",1,IF('Data Entry'!CQ25="No",0,IF('Data Entry'!CQ25="N/A","",2)))</f>
        <v>2</v>
      </c>
      <c r="CR4" s="87">
        <f>IF('Data Entry'!CR25="Yes",1,IF('Data Entry'!CR25="No",0,IF('Data Entry'!CR25="N/A","",2)))</f>
        <v>2</v>
      </c>
      <c r="CS4" s="87">
        <f>IF('Data Entry'!CS25="Yes",1,IF('Data Entry'!CS25="No",0,IF('Data Entry'!CS25="N/A","",2)))</f>
        <v>2</v>
      </c>
      <c r="CT4" s="87">
        <f>IF('Data Entry'!CT25="Yes",1,IF('Data Entry'!CT25="No",0,IF('Data Entry'!CT25="N/A","",2)))</f>
        <v>2</v>
      </c>
      <c r="CU4" s="87">
        <f>IF('Data Entry'!CU25="Yes",1,IF('Data Entry'!CU25="No",0,IF('Data Entry'!CU25="N/A","",2)))</f>
        <v>2</v>
      </c>
      <c r="CV4" s="87">
        <f>IF('Data Entry'!CV25="Yes",1,IF('Data Entry'!CV25="No",0,IF('Data Entry'!CV25="N/A","",2)))</f>
        <v>2</v>
      </c>
      <c r="CW4" s="87">
        <f>IF('Data Entry'!CW25="Yes",1,IF('Data Entry'!CW25="No",0,IF('Data Entry'!CW25="N/A","",2)))</f>
        <v>2</v>
      </c>
      <c r="CX4" s="87">
        <f>IF('Data Entry'!CX25="Yes",1,IF('Data Entry'!CX25="No",0,IF('Data Entry'!CX25="N/A","",2)))</f>
        <v>2</v>
      </c>
      <c r="CY4" s="87">
        <f>IF('Data Entry'!CY25="Yes",1,IF('Data Entry'!CY25="No",0,IF('Data Entry'!CY25="N/A","",2)))</f>
        <v>2</v>
      </c>
      <c r="CZ4" s="87">
        <f>IF('Data Entry'!CZ25="Yes",1,IF('Data Entry'!CZ25="No",0,IF('Data Entry'!CZ25="N/A","",2)))</f>
        <v>2</v>
      </c>
      <c r="DA4" s="87">
        <f>IF('Data Entry'!DA25="Yes",1,IF('Data Entry'!DA25="No",0,IF('Data Entry'!DA25="N/A","",2)))</f>
        <v>2</v>
      </c>
      <c r="DB4" s="87">
        <f>IF('Data Entry'!DB25="Yes",1,IF('Data Entry'!DB25="No",0,IF('Data Entry'!DB25="N/A","",2)))</f>
        <v>2</v>
      </c>
      <c r="DC4" s="87">
        <f>IF('Data Entry'!DC25="Yes",1,IF('Data Entry'!DC25="No",0,IF('Data Entry'!DC25="N/A","",2)))</f>
        <v>2</v>
      </c>
      <c r="DD4" s="87">
        <f>IF('Data Entry'!DD25="Yes",1,IF('Data Entry'!DD25="No",0,IF('Data Entry'!DD25="N/A","",2)))</f>
        <v>2</v>
      </c>
      <c r="DE4" s="87">
        <f>IF('Data Entry'!DE25="Yes",1,IF('Data Entry'!DE25="No",0,IF('Data Entry'!DE25="N/A","",2)))</f>
        <v>2</v>
      </c>
      <c r="DF4" s="87">
        <f>IF('Data Entry'!DF25="Yes",1,IF('Data Entry'!DF25="No",0,IF('Data Entry'!DF25="N/A","",2)))</f>
        <v>2</v>
      </c>
      <c r="DG4" s="87">
        <f>IF('Data Entry'!DG25="Yes",1,IF('Data Entry'!DG25="No",0,IF('Data Entry'!DG25="N/A","",2)))</f>
        <v>2</v>
      </c>
      <c r="DH4" s="87">
        <f>IF('Data Entry'!DH25="Yes",1,IF('Data Entry'!DH25="No",0,IF('Data Entry'!DH25="N/A","",2)))</f>
        <v>2</v>
      </c>
      <c r="DI4" s="87">
        <f>IF('Data Entry'!DI25="Yes",1,IF('Data Entry'!DI25="No",0,IF('Data Entry'!DI25="N/A","",2)))</f>
        <v>2</v>
      </c>
      <c r="DJ4" s="87">
        <f>IF('Data Entry'!DJ25="Yes",1,IF('Data Entry'!DJ25="No",0,IF('Data Entry'!DJ25="N/A","",2)))</f>
        <v>2</v>
      </c>
      <c r="DK4" s="87">
        <f>IF('Data Entry'!DK25="Yes",1,IF('Data Entry'!DK25="No",0,IF('Data Entry'!DK25="N/A","",2)))</f>
        <v>2</v>
      </c>
      <c r="DL4" s="87">
        <f>IF('Data Entry'!DL25="Yes",1,IF('Data Entry'!DL25="No",0,IF('Data Entry'!DL25="N/A","",2)))</f>
        <v>2</v>
      </c>
      <c r="DM4" s="87">
        <f>IF('Data Entry'!DM25="Yes",1,IF('Data Entry'!DM25="No",0,IF('Data Entry'!DM25="N/A","",2)))</f>
        <v>2</v>
      </c>
      <c r="DN4" s="87">
        <f>IF('Data Entry'!DN25="Yes",1,IF('Data Entry'!DN25="No",0,IF('Data Entry'!DN25="N/A","",2)))</f>
        <v>2</v>
      </c>
      <c r="DO4" s="87">
        <f>IF('Data Entry'!DO25="Yes",1,IF('Data Entry'!DO25="No",0,IF('Data Entry'!DO25="N/A","",2)))</f>
        <v>2</v>
      </c>
      <c r="DP4" s="87">
        <f>IF('Data Entry'!DP25="Yes",1,IF('Data Entry'!DP25="No",0,IF('Data Entry'!DP25="N/A","",2)))</f>
        <v>2</v>
      </c>
      <c r="DQ4" s="87">
        <f>IF('Data Entry'!DQ25="Yes",1,IF('Data Entry'!DQ25="No",0,IF('Data Entry'!DQ25="N/A","",2)))</f>
        <v>2</v>
      </c>
      <c r="DR4" s="87">
        <f>IF('Data Entry'!DR25="Yes",1,IF('Data Entry'!DR25="No",0,IF('Data Entry'!DR25="N/A","",2)))</f>
        <v>2</v>
      </c>
      <c r="DS4" s="87">
        <f>IF('Data Entry'!DS25="Yes",1,IF('Data Entry'!DS25="No",0,IF('Data Entry'!DS25="N/A","",2)))</f>
        <v>2</v>
      </c>
      <c r="DT4" s="87">
        <f>IF('Data Entry'!DT25="Yes",1,IF('Data Entry'!DT25="No",0,IF('Data Entry'!DT25="N/A","",2)))</f>
        <v>2</v>
      </c>
    </row>
    <row r="5" spans="1:124" ht="16" customHeight="1">
      <c r="A5" s="165" t="s">
        <v>3</v>
      </c>
      <c r="B5" s="165"/>
      <c r="C5" s="165"/>
      <c r="D5" s="165"/>
      <c r="E5" s="87">
        <f>IF('Data Entry'!E26="Yes",1,IF('Data Entry'!E26="No",0,IF('Data Entry'!E26="N/A","",2)))</f>
        <v>2</v>
      </c>
      <c r="F5" s="87">
        <f>IF('Data Entry'!F26="Yes",1,IF('Data Entry'!F26="No",0,IF('Data Entry'!F26="N/A","",2)))</f>
        <v>2</v>
      </c>
      <c r="G5" s="87">
        <f>IF('Data Entry'!G26="Yes",1,IF('Data Entry'!G26="No",0,IF('Data Entry'!G26="N/A","",2)))</f>
        <v>2</v>
      </c>
      <c r="H5" s="87">
        <f>IF('Data Entry'!H26="Yes",1,IF('Data Entry'!H26="No",0,IF('Data Entry'!H26="N/A","",2)))</f>
        <v>2</v>
      </c>
      <c r="I5" s="87">
        <f>IF('Data Entry'!I26="Yes",1,IF('Data Entry'!I26="No",0,IF('Data Entry'!I26="N/A","",2)))</f>
        <v>2</v>
      </c>
      <c r="J5" s="87">
        <f>IF('Data Entry'!J26="Yes",1,IF('Data Entry'!J26="No",0,IF('Data Entry'!J26="N/A","",2)))</f>
        <v>2</v>
      </c>
      <c r="K5" s="87">
        <f>IF('Data Entry'!K26="Yes",1,IF('Data Entry'!K26="No",0,IF('Data Entry'!K26="N/A","",2)))</f>
        <v>2</v>
      </c>
      <c r="L5" s="87">
        <f>IF('Data Entry'!L26="Yes",1,IF('Data Entry'!L26="No",0,IF('Data Entry'!L26="N/A","",2)))</f>
        <v>2</v>
      </c>
      <c r="M5" s="87">
        <f>IF('Data Entry'!M26="Yes",1,IF('Data Entry'!M26="No",0,IF('Data Entry'!M26="N/A","",2)))</f>
        <v>2</v>
      </c>
      <c r="N5" s="87">
        <f>IF('Data Entry'!N26="Yes",1,IF('Data Entry'!N26="No",0,IF('Data Entry'!N26="N/A","",2)))</f>
        <v>2</v>
      </c>
      <c r="O5" s="87">
        <f>IF('Data Entry'!O26="Yes",1,IF('Data Entry'!O26="No",0,IF('Data Entry'!O26="N/A","",2)))</f>
        <v>2</v>
      </c>
      <c r="P5" s="87">
        <f>IF('Data Entry'!P26="Yes",1,IF('Data Entry'!P26="No",0,IF('Data Entry'!P26="N/A","",2)))</f>
        <v>2</v>
      </c>
      <c r="Q5" s="87">
        <f>IF('Data Entry'!Q26="Yes",1,IF('Data Entry'!Q26="No",0,IF('Data Entry'!Q26="N/A","",2)))</f>
        <v>2</v>
      </c>
      <c r="R5" s="87">
        <f>IF('Data Entry'!R26="Yes",1,IF('Data Entry'!R26="No",0,IF('Data Entry'!R26="N/A","",2)))</f>
        <v>2</v>
      </c>
      <c r="S5" s="87">
        <f>IF('Data Entry'!S26="Yes",1,IF('Data Entry'!S26="No",0,IF('Data Entry'!S26="N/A","",2)))</f>
        <v>2</v>
      </c>
      <c r="T5" s="87">
        <f>IF('Data Entry'!T26="Yes",1,IF('Data Entry'!T26="No",0,IF('Data Entry'!T26="N/A","",2)))</f>
        <v>2</v>
      </c>
      <c r="U5" s="87">
        <f>IF('Data Entry'!U26="Yes",1,IF('Data Entry'!U26="No",0,IF('Data Entry'!U26="N/A","",2)))</f>
        <v>2</v>
      </c>
      <c r="V5" s="87">
        <f>IF('Data Entry'!V26="Yes",1,IF('Data Entry'!V26="No",0,IF('Data Entry'!V26="N/A","",2)))</f>
        <v>2</v>
      </c>
      <c r="W5" s="87">
        <f>IF('Data Entry'!W26="Yes",1,IF('Data Entry'!W26="No",0,IF('Data Entry'!W26="N/A","",2)))</f>
        <v>2</v>
      </c>
      <c r="X5" s="87">
        <f>IF('Data Entry'!X26="Yes",1,IF('Data Entry'!X26="No",0,IF('Data Entry'!X26="N/A","",2)))</f>
        <v>2</v>
      </c>
      <c r="Y5" s="87">
        <f>IF('Data Entry'!Y26="Yes",1,IF('Data Entry'!Y26="No",0,IF('Data Entry'!Y26="N/A","",2)))</f>
        <v>2</v>
      </c>
      <c r="Z5" s="87">
        <f>IF('Data Entry'!Z26="Yes",1,IF('Data Entry'!Z26="No",0,IF('Data Entry'!Z26="N/A","",2)))</f>
        <v>2</v>
      </c>
      <c r="AA5" s="87">
        <f>IF('Data Entry'!AA26="Yes",1,IF('Data Entry'!AA26="No",0,IF('Data Entry'!AA26="N/A","",2)))</f>
        <v>2</v>
      </c>
      <c r="AB5" s="87">
        <f>IF('Data Entry'!AB26="Yes",1,IF('Data Entry'!AB26="No",0,IF('Data Entry'!AB26="N/A","",2)))</f>
        <v>2</v>
      </c>
      <c r="AC5" s="87">
        <f>IF('Data Entry'!AC26="Yes",1,IF('Data Entry'!AC26="No",0,IF('Data Entry'!AC26="N/A","",2)))</f>
        <v>2</v>
      </c>
      <c r="AD5" s="87">
        <f>IF('Data Entry'!AD26="Yes",1,IF('Data Entry'!AD26="No",0,IF('Data Entry'!AD26="N/A","",2)))</f>
        <v>2</v>
      </c>
      <c r="AE5" s="87">
        <f>IF('Data Entry'!AE26="Yes",1,IF('Data Entry'!AE26="No",0,IF('Data Entry'!AE26="N/A","",2)))</f>
        <v>2</v>
      </c>
      <c r="AF5" s="87">
        <f>IF('Data Entry'!AF26="Yes",1,IF('Data Entry'!AF26="No",0,IF('Data Entry'!AF26="N/A","",2)))</f>
        <v>2</v>
      </c>
      <c r="AG5" s="87">
        <f>IF('Data Entry'!AG26="Yes",1,IF('Data Entry'!AG26="No",0,IF('Data Entry'!AG26="N/A","",2)))</f>
        <v>2</v>
      </c>
      <c r="AH5" s="87">
        <f>IF('Data Entry'!AH26="Yes",1,IF('Data Entry'!AH26="No",0,IF('Data Entry'!AH26="N/A","",2)))</f>
        <v>2</v>
      </c>
      <c r="AI5" s="87">
        <f>IF('Data Entry'!AI26="Yes",1,IF('Data Entry'!AI26="No",0,IF('Data Entry'!AI26="N/A","",2)))</f>
        <v>2</v>
      </c>
      <c r="AJ5" s="87">
        <f>IF('Data Entry'!AJ26="Yes",1,IF('Data Entry'!AJ26="No",0,IF('Data Entry'!AJ26="N/A","",2)))</f>
        <v>2</v>
      </c>
      <c r="AK5" s="87">
        <f>IF('Data Entry'!AK26="Yes",1,IF('Data Entry'!AK26="No",0,IF('Data Entry'!AK26="N/A","",2)))</f>
        <v>2</v>
      </c>
      <c r="AL5" s="87">
        <f>IF('Data Entry'!AL26="Yes",1,IF('Data Entry'!AL26="No",0,IF('Data Entry'!AL26="N/A","",2)))</f>
        <v>2</v>
      </c>
      <c r="AM5" s="87">
        <f>IF('Data Entry'!AM26="Yes",1,IF('Data Entry'!AM26="No",0,IF('Data Entry'!AM26="N/A","",2)))</f>
        <v>2</v>
      </c>
      <c r="AN5" s="87">
        <f>IF('Data Entry'!AN26="Yes",1,IF('Data Entry'!AN26="No",0,IF('Data Entry'!AN26="N/A","",2)))</f>
        <v>2</v>
      </c>
      <c r="AO5" s="87">
        <f>IF('Data Entry'!AO26="Yes",1,IF('Data Entry'!AO26="No",0,IF('Data Entry'!AO26="N/A","",2)))</f>
        <v>2</v>
      </c>
      <c r="AP5" s="87">
        <f>IF('Data Entry'!AP26="Yes",1,IF('Data Entry'!AP26="No",0,IF('Data Entry'!AP26="N/A","",2)))</f>
        <v>2</v>
      </c>
      <c r="AQ5" s="87">
        <f>IF('Data Entry'!AQ26="Yes",1,IF('Data Entry'!AQ26="No",0,IF('Data Entry'!AQ26="N/A","",2)))</f>
        <v>2</v>
      </c>
      <c r="AR5" s="87">
        <f>IF('Data Entry'!AR26="Yes",1,IF('Data Entry'!AR26="No",0,IF('Data Entry'!AR26="N/A","",2)))</f>
        <v>2</v>
      </c>
      <c r="AS5" s="87">
        <f>IF('Data Entry'!AS26="Yes",1,IF('Data Entry'!AS26="No",0,IF('Data Entry'!AS26="N/A","",2)))</f>
        <v>2</v>
      </c>
      <c r="AT5" s="87">
        <f>IF('Data Entry'!AT26="Yes",1,IF('Data Entry'!AT26="No",0,IF('Data Entry'!AT26="N/A","",2)))</f>
        <v>2</v>
      </c>
      <c r="AU5" s="87">
        <f>IF('Data Entry'!AU26="Yes",1,IF('Data Entry'!AU26="No",0,IF('Data Entry'!AU26="N/A","",2)))</f>
        <v>2</v>
      </c>
      <c r="AV5" s="87">
        <f>IF('Data Entry'!AV26="Yes",1,IF('Data Entry'!AV26="No",0,IF('Data Entry'!AV26="N/A","",2)))</f>
        <v>2</v>
      </c>
      <c r="AW5" s="87">
        <f>IF('Data Entry'!AW26="Yes",1,IF('Data Entry'!AW26="No",0,IF('Data Entry'!AW26="N/A","",2)))</f>
        <v>2</v>
      </c>
      <c r="AX5" s="87">
        <f>IF('Data Entry'!AX26="Yes",1,IF('Data Entry'!AX26="No",0,IF('Data Entry'!AX26="N/A","",2)))</f>
        <v>2</v>
      </c>
      <c r="AY5" s="87">
        <f>IF('Data Entry'!AY26="Yes",1,IF('Data Entry'!AY26="No",0,IF('Data Entry'!AY26="N/A","",2)))</f>
        <v>2</v>
      </c>
      <c r="AZ5" s="87">
        <f>IF('Data Entry'!AZ26="Yes",1,IF('Data Entry'!AZ26="No",0,IF('Data Entry'!AZ26="N/A","",2)))</f>
        <v>2</v>
      </c>
      <c r="BA5" s="87">
        <f>IF('Data Entry'!BA26="Yes",1,IF('Data Entry'!BA26="No",0,IF('Data Entry'!BA26="N/A","",2)))</f>
        <v>2</v>
      </c>
      <c r="BB5" s="87">
        <f>IF('Data Entry'!BB26="Yes",1,IF('Data Entry'!BB26="No",0,IF('Data Entry'!BB26="N/A","",2)))</f>
        <v>2</v>
      </c>
      <c r="BC5" s="87">
        <f>IF('Data Entry'!BC26="Yes",1,IF('Data Entry'!BC26="No",0,IF('Data Entry'!BC26="N/A","",2)))</f>
        <v>2</v>
      </c>
      <c r="BD5" s="87">
        <f>IF('Data Entry'!BD26="Yes",1,IF('Data Entry'!BD26="No",0,IF('Data Entry'!BD26="N/A","",2)))</f>
        <v>2</v>
      </c>
      <c r="BE5" s="87">
        <f>IF('Data Entry'!BE26="Yes",1,IF('Data Entry'!BE26="No",0,IF('Data Entry'!BE26="N/A","",2)))</f>
        <v>2</v>
      </c>
      <c r="BF5" s="87">
        <f>IF('Data Entry'!BF26="Yes",1,IF('Data Entry'!BF26="No",0,IF('Data Entry'!BF26="N/A","",2)))</f>
        <v>2</v>
      </c>
      <c r="BG5" s="87">
        <f>IF('Data Entry'!BG26="Yes",1,IF('Data Entry'!BG26="No",0,IF('Data Entry'!BG26="N/A","",2)))</f>
        <v>2</v>
      </c>
      <c r="BH5" s="87">
        <f>IF('Data Entry'!BH26="Yes",1,IF('Data Entry'!BH26="No",0,IF('Data Entry'!BH26="N/A","",2)))</f>
        <v>2</v>
      </c>
      <c r="BI5" s="87">
        <f>IF('Data Entry'!BI26="Yes",1,IF('Data Entry'!BI26="No",0,IF('Data Entry'!BI26="N/A","",2)))</f>
        <v>2</v>
      </c>
      <c r="BJ5" s="87">
        <f>IF('Data Entry'!BJ26="Yes",1,IF('Data Entry'!BJ26="No",0,IF('Data Entry'!BJ26="N/A","",2)))</f>
        <v>2</v>
      </c>
      <c r="BK5" s="87">
        <f>IF('Data Entry'!BK26="Yes",1,IF('Data Entry'!BK26="No",0,IF('Data Entry'!BK26="N/A","",2)))</f>
        <v>2</v>
      </c>
      <c r="BL5" s="87">
        <f>IF('Data Entry'!BL26="Yes",1,IF('Data Entry'!BL26="No",0,IF('Data Entry'!BL26="N/A","",2)))</f>
        <v>2</v>
      </c>
      <c r="BM5" s="87">
        <f>IF('Data Entry'!BM26="Yes",1,IF('Data Entry'!BM26="No",0,IF('Data Entry'!BM26="N/A","",2)))</f>
        <v>2</v>
      </c>
      <c r="BN5" s="87">
        <f>IF('Data Entry'!BN26="Yes",1,IF('Data Entry'!BN26="No",0,IF('Data Entry'!BN26="N/A","",2)))</f>
        <v>2</v>
      </c>
      <c r="BO5" s="87">
        <f>IF('Data Entry'!BO26="Yes",1,IF('Data Entry'!BO26="No",0,IF('Data Entry'!BO26="N/A","",2)))</f>
        <v>2</v>
      </c>
      <c r="BP5" s="87">
        <f>IF('Data Entry'!BP26="Yes",1,IF('Data Entry'!BP26="No",0,IF('Data Entry'!BP26="N/A","",2)))</f>
        <v>2</v>
      </c>
      <c r="BQ5" s="87">
        <f>IF('Data Entry'!BQ26="Yes",1,IF('Data Entry'!BQ26="No",0,IF('Data Entry'!BQ26="N/A","",2)))</f>
        <v>2</v>
      </c>
      <c r="BR5" s="87">
        <f>IF('Data Entry'!BR26="Yes",1,IF('Data Entry'!BR26="No",0,IF('Data Entry'!BR26="N/A","",2)))</f>
        <v>2</v>
      </c>
      <c r="BS5" s="87">
        <f>IF('Data Entry'!BS26="Yes",1,IF('Data Entry'!BS26="No",0,IF('Data Entry'!BS26="N/A","",2)))</f>
        <v>2</v>
      </c>
      <c r="BT5" s="87">
        <f>IF('Data Entry'!BT26="Yes",1,IF('Data Entry'!BT26="No",0,IF('Data Entry'!BT26="N/A","",2)))</f>
        <v>2</v>
      </c>
      <c r="BU5" s="87">
        <f>IF('Data Entry'!BU26="Yes",1,IF('Data Entry'!BU26="No",0,IF('Data Entry'!BU26="N/A","",2)))</f>
        <v>2</v>
      </c>
      <c r="BV5" s="87">
        <f>IF('Data Entry'!BV26="Yes",1,IF('Data Entry'!BV26="No",0,IF('Data Entry'!BV26="N/A","",2)))</f>
        <v>2</v>
      </c>
      <c r="BW5" s="87">
        <f>IF('Data Entry'!BW26="Yes",1,IF('Data Entry'!BW26="No",0,IF('Data Entry'!BW26="N/A","",2)))</f>
        <v>2</v>
      </c>
      <c r="BX5" s="87">
        <f>IF('Data Entry'!BX26="Yes",1,IF('Data Entry'!BX26="No",0,IF('Data Entry'!BX26="N/A","",2)))</f>
        <v>2</v>
      </c>
      <c r="BY5" s="87">
        <f>IF('Data Entry'!BY26="Yes",1,IF('Data Entry'!BY26="No",0,IF('Data Entry'!BY26="N/A","",2)))</f>
        <v>2</v>
      </c>
      <c r="BZ5" s="87">
        <f>IF('Data Entry'!BZ26="Yes",1,IF('Data Entry'!BZ26="No",0,IF('Data Entry'!BZ26="N/A","",2)))</f>
        <v>2</v>
      </c>
      <c r="CA5" s="87">
        <f>IF('Data Entry'!CA26="Yes",1,IF('Data Entry'!CA26="No",0,IF('Data Entry'!CA26="N/A","",2)))</f>
        <v>2</v>
      </c>
      <c r="CB5" s="87">
        <f>IF('Data Entry'!CB26="Yes",1,IF('Data Entry'!CB26="No",0,IF('Data Entry'!CB26="N/A","",2)))</f>
        <v>2</v>
      </c>
      <c r="CC5" s="87">
        <f>IF('Data Entry'!CC26="Yes",1,IF('Data Entry'!CC26="No",0,IF('Data Entry'!CC26="N/A","",2)))</f>
        <v>2</v>
      </c>
      <c r="CD5" s="87">
        <f>IF('Data Entry'!CD26="Yes",1,IF('Data Entry'!CD26="No",0,IF('Data Entry'!CD26="N/A","",2)))</f>
        <v>2</v>
      </c>
      <c r="CE5" s="87">
        <f>IF('Data Entry'!CE26="Yes",1,IF('Data Entry'!CE26="No",0,IF('Data Entry'!CE26="N/A","",2)))</f>
        <v>2</v>
      </c>
      <c r="CF5" s="87">
        <f>IF('Data Entry'!CF26="Yes",1,IF('Data Entry'!CF26="No",0,IF('Data Entry'!CF26="N/A","",2)))</f>
        <v>2</v>
      </c>
      <c r="CG5" s="87">
        <f>IF('Data Entry'!CG26="Yes",1,IF('Data Entry'!CG26="No",0,IF('Data Entry'!CG26="N/A","",2)))</f>
        <v>2</v>
      </c>
      <c r="CH5" s="87">
        <f>IF('Data Entry'!CH26="Yes",1,IF('Data Entry'!CH26="No",0,IF('Data Entry'!CH26="N/A","",2)))</f>
        <v>2</v>
      </c>
      <c r="CI5" s="87">
        <f>IF('Data Entry'!CI26="Yes",1,IF('Data Entry'!CI26="No",0,IF('Data Entry'!CI26="N/A","",2)))</f>
        <v>2</v>
      </c>
      <c r="CJ5" s="87">
        <f>IF('Data Entry'!CJ26="Yes",1,IF('Data Entry'!CJ26="No",0,IF('Data Entry'!CJ26="N/A","",2)))</f>
        <v>2</v>
      </c>
      <c r="CK5" s="87">
        <f>IF('Data Entry'!CK26="Yes",1,IF('Data Entry'!CK26="No",0,IF('Data Entry'!CK26="N/A","",2)))</f>
        <v>2</v>
      </c>
      <c r="CL5" s="87">
        <f>IF('Data Entry'!CL26="Yes",1,IF('Data Entry'!CL26="No",0,IF('Data Entry'!CL26="N/A","",2)))</f>
        <v>2</v>
      </c>
      <c r="CM5" s="87">
        <f>IF('Data Entry'!CM26="Yes",1,IF('Data Entry'!CM26="No",0,IF('Data Entry'!CM26="N/A","",2)))</f>
        <v>2</v>
      </c>
      <c r="CN5" s="87">
        <f>IF('Data Entry'!CN26="Yes",1,IF('Data Entry'!CN26="No",0,IF('Data Entry'!CN26="N/A","",2)))</f>
        <v>2</v>
      </c>
      <c r="CO5" s="87">
        <f>IF('Data Entry'!CO26="Yes",1,IF('Data Entry'!CO26="No",0,IF('Data Entry'!CO26="N/A","",2)))</f>
        <v>2</v>
      </c>
      <c r="CP5" s="87">
        <f>IF('Data Entry'!CP26="Yes",1,IF('Data Entry'!CP26="No",0,IF('Data Entry'!CP26="N/A","",2)))</f>
        <v>2</v>
      </c>
      <c r="CQ5" s="87">
        <f>IF('Data Entry'!CQ26="Yes",1,IF('Data Entry'!CQ26="No",0,IF('Data Entry'!CQ26="N/A","",2)))</f>
        <v>2</v>
      </c>
      <c r="CR5" s="87">
        <f>IF('Data Entry'!CR26="Yes",1,IF('Data Entry'!CR26="No",0,IF('Data Entry'!CR26="N/A","",2)))</f>
        <v>2</v>
      </c>
      <c r="CS5" s="87">
        <f>IF('Data Entry'!CS26="Yes",1,IF('Data Entry'!CS26="No",0,IF('Data Entry'!CS26="N/A","",2)))</f>
        <v>2</v>
      </c>
      <c r="CT5" s="87">
        <f>IF('Data Entry'!CT26="Yes",1,IF('Data Entry'!CT26="No",0,IF('Data Entry'!CT26="N/A","",2)))</f>
        <v>2</v>
      </c>
      <c r="CU5" s="87">
        <f>IF('Data Entry'!CU26="Yes",1,IF('Data Entry'!CU26="No",0,IF('Data Entry'!CU26="N/A","",2)))</f>
        <v>2</v>
      </c>
      <c r="CV5" s="87">
        <f>IF('Data Entry'!CV26="Yes",1,IF('Data Entry'!CV26="No",0,IF('Data Entry'!CV26="N/A","",2)))</f>
        <v>2</v>
      </c>
      <c r="CW5" s="87">
        <f>IF('Data Entry'!CW26="Yes",1,IF('Data Entry'!CW26="No",0,IF('Data Entry'!CW26="N/A","",2)))</f>
        <v>2</v>
      </c>
      <c r="CX5" s="87">
        <f>IF('Data Entry'!CX26="Yes",1,IF('Data Entry'!CX26="No",0,IF('Data Entry'!CX26="N/A","",2)))</f>
        <v>2</v>
      </c>
      <c r="CY5" s="87">
        <f>IF('Data Entry'!CY26="Yes",1,IF('Data Entry'!CY26="No",0,IF('Data Entry'!CY26="N/A","",2)))</f>
        <v>2</v>
      </c>
      <c r="CZ5" s="87">
        <f>IF('Data Entry'!CZ26="Yes",1,IF('Data Entry'!CZ26="No",0,IF('Data Entry'!CZ26="N/A","",2)))</f>
        <v>2</v>
      </c>
      <c r="DA5" s="87">
        <f>IF('Data Entry'!DA26="Yes",1,IF('Data Entry'!DA26="No",0,IF('Data Entry'!DA26="N/A","",2)))</f>
        <v>2</v>
      </c>
      <c r="DB5" s="87">
        <f>IF('Data Entry'!DB26="Yes",1,IF('Data Entry'!DB26="No",0,IF('Data Entry'!DB26="N/A","",2)))</f>
        <v>2</v>
      </c>
      <c r="DC5" s="87">
        <f>IF('Data Entry'!DC26="Yes",1,IF('Data Entry'!DC26="No",0,IF('Data Entry'!DC26="N/A","",2)))</f>
        <v>2</v>
      </c>
      <c r="DD5" s="87">
        <f>IF('Data Entry'!DD26="Yes",1,IF('Data Entry'!DD26="No",0,IF('Data Entry'!DD26="N/A","",2)))</f>
        <v>2</v>
      </c>
      <c r="DE5" s="87">
        <f>IF('Data Entry'!DE26="Yes",1,IF('Data Entry'!DE26="No",0,IF('Data Entry'!DE26="N/A","",2)))</f>
        <v>2</v>
      </c>
      <c r="DF5" s="87">
        <f>IF('Data Entry'!DF26="Yes",1,IF('Data Entry'!DF26="No",0,IF('Data Entry'!DF26="N/A","",2)))</f>
        <v>2</v>
      </c>
      <c r="DG5" s="87">
        <f>IF('Data Entry'!DG26="Yes",1,IF('Data Entry'!DG26="No",0,IF('Data Entry'!DG26="N/A","",2)))</f>
        <v>2</v>
      </c>
      <c r="DH5" s="87">
        <f>IF('Data Entry'!DH26="Yes",1,IF('Data Entry'!DH26="No",0,IF('Data Entry'!DH26="N/A","",2)))</f>
        <v>2</v>
      </c>
      <c r="DI5" s="87">
        <f>IF('Data Entry'!DI26="Yes",1,IF('Data Entry'!DI26="No",0,IF('Data Entry'!DI26="N/A","",2)))</f>
        <v>2</v>
      </c>
      <c r="DJ5" s="87">
        <f>IF('Data Entry'!DJ26="Yes",1,IF('Data Entry'!DJ26="No",0,IF('Data Entry'!DJ26="N/A","",2)))</f>
        <v>2</v>
      </c>
      <c r="DK5" s="87">
        <f>IF('Data Entry'!DK26="Yes",1,IF('Data Entry'!DK26="No",0,IF('Data Entry'!DK26="N/A","",2)))</f>
        <v>2</v>
      </c>
      <c r="DL5" s="87">
        <f>IF('Data Entry'!DL26="Yes",1,IF('Data Entry'!DL26="No",0,IF('Data Entry'!DL26="N/A","",2)))</f>
        <v>2</v>
      </c>
      <c r="DM5" s="87">
        <f>IF('Data Entry'!DM26="Yes",1,IF('Data Entry'!DM26="No",0,IF('Data Entry'!DM26="N/A","",2)))</f>
        <v>2</v>
      </c>
      <c r="DN5" s="87">
        <f>IF('Data Entry'!DN26="Yes",1,IF('Data Entry'!DN26="No",0,IF('Data Entry'!DN26="N/A","",2)))</f>
        <v>2</v>
      </c>
      <c r="DO5" s="87">
        <f>IF('Data Entry'!DO26="Yes",1,IF('Data Entry'!DO26="No",0,IF('Data Entry'!DO26="N/A","",2)))</f>
        <v>2</v>
      </c>
      <c r="DP5" s="87">
        <f>IF('Data Entry'!DP26="Yes",1,IF('Data Entry'!DP26="No",0,IF('Data Entry'!DP26="N/A","",2)))</f>
        <v>2</v>
      </c>
      <c r="DQ5" s="87">
        <f>IF('Data Entry'!DQ26="Yes",1,IF('Data Entry'!DQ26="No",0,IF('Data Entry'!DQ26="N/A","",2)))</f>
        <v>2</v>
      </c>
      <c r="DR5" s="87">
        <f>IF('Data Entry'!DR26="Yes",1,IF('Data Entry'!DR26="No",0,IF('Data Entry'!DR26="N/A","",2)))</f>
        <v>2</v>
      </c>
      <c r="DS5" s="87">
        <f>IF('Data Entry'!DS26="Yes",1,IF('Data Entry'!DS26="No",0,IF('Data Entry'!DS26="N/A","",2)))</f>
        <v>2</v>
      </c>
      <c r="DT5" s="87">
        <f>IF('Data Entry'!DT26="Yes",1,IF('Data Entry'!DT26="No",0,IF('Data Entry'!DT26="N/A","",2)))</f>
        <v>2</v>
      </c>
    </row>
    <row r="6" spans="1:124" ht="16" customHeight="1">
      <c r="A6" s="165" t="s">
        <v>4</v>
      </c>
      <c r="B6" s="165"/>
      <c r="C6" s="165"/>
      <c r="D6" s="165"/>
      <c r="E6" s="87">
        <f>IF('Data Entry'!E27="Yes",1,IF('Data Entry'!E27="No",0,IF('Data Entry'!E27="N/A","",2)))</f>
        <v>2</v>
      </c>
      <c r="F6" s="87">
        <f>IF('Data Entry'!F27="Yes",1,IF('Data Entry'!F27="No",0,IF('Data Entry'!F27="N/A","",2)))</f>
        <v>2</v>
      </c>
      <c r="G6" s="87">
        <f>IF('Data Entry'!G27="Yes",1,IF('Data Entry'!G27="No",0,IF('Data Entry'!G27="N/A","",2)))</f>
        <v>2</v>
      </c>
      <c r="H6" s="87">
        <f>IF('Data Entry'!H27="Yes",1,IF('Data Entry'!H27="No",0,IF('Data Entry'!H27="N/A","",2)))</f>
        <v>2</v>
      </c>
      <c r="I6" s="87">
        <f>IF('Data Entry'!I27="Yes",1,IF('Data Entry'!I27="No",0,IF('Data Entry'!I27="N/A","",2)))</f>
        <v>2</v>
      </c>
      <c r="J6" s="87">
        <f>IF('Data Entry'!J27="Yes",1,IF('Data Entry'!J27="No",0,IF('Data Entry'!J27="N/A","",2)))</f>
        <v>2</v>
      </c>
      <c r="K6" s="87">
        <f>IF('Data Entry'!K27="Yes",1,IF('Data Entry'!K27="No",0,IF('Data Entry'!K27="N/A","",2)))</f>
        <v>2</v>
      </c>
      <c r="L6" s="87">
        <f>IF('Data Entry'!L27="Yes",1,IF('Data Entry'!L27="No",0,IF('Data Entry'!L27="N/A","",2)))</f>
        <v>2</v>
      </c>
      <c r="M6" s="87">
        <f>IF('Data Entry'!M27="Yes",1,IF('Data Entry'!M27="No",0,IF('Data Entry'!M27="N/A","",2)))</f>
        <v>2</v>
      </c>
      <c r="N6" s="87">
        <f>IF('Data Entry'!N27="Yes",1,IF('Data Entry'!N27="No",0,IF('Data Entry'!N27="N/A","",2)))</f>
        <v>2</v>
      </c>
      <c r="O6" s="87">
        <f>IF('Data Entry'!O27="Yes",1,IF('Data Entry'!O27="No",0,IF('Data Entry'!O27="N/A","",2)))</f>
        <v>2</v>
      </c>
      <c r="P6" s="87">
        <f>IF('Data Entry'!P27="Yes",1,IF('Data Entry'!P27="No",0,IF('Data Entry'!P27="N/A","",2)))</f>
        <v>2</v>
      </c>
      <c r="Q6" s="87">
        <f>IF('Data Entry'!Q27="Yes",1,IF('Data Entry'!Q27="No",0,IF('Data Entry'!Q27="N/A","",2)))</f>
        <v>2</v>
      </c>
      <c r="R6" s="87">
        <f>IF('Data Entry'!R27="Yes",1,IF('Data Entry'!R27="No",0,IF('Data Entry'!R27="N/A","",2)))</f>
        <v>2</v>
      </c>
      <c r="S6" s="87">
        <f>IF('Data Entry'!S27="Yes",1,IF('Data Entry'!S27="No",0,IF('Data Entry'!S27="N/A","",2)))</f>
        <v>2</v>
      </c>
      <c r="T6" s="87">
        <f>IF('Data Entry'!T27="Yes",1,IF('Data Entry'!T27="No",0,IF('Data Entry'!T27="N/A","",2)))</f>
        <v>2</v>
      </c>
      <c r="U6" s="87">
        <f>IF('Data Entry'!U27="Yes",1,IF('Data Entry'!U27="No",0,IF('Data Entry'!U27="N/A","",2)))</f>
        <v>2</v>
      </c>
      <c r="V6" s="87">
        <f>IF('Data Entry'!V27="Yes",1,IF('Data Entry'!V27="No",0,IF('Data Entry'!V27="N/A","",2)))</f>
        <v>2</v>
      </c>
      <c r="W6" s="87">
        <f>IF('Data Entry'!W27="Yes",1,IF('Data Entry'!W27="No",0,IF('Data Entry'!W27="N/A","",2)))</f>
        <v>2</v>
      </c>
      <c r="X6" s="87">
        <f>IF('Data Entry'!X27="Yes",1,IF('Data Entry'!X27="No",0,IF('Data Entry'!X27="N/A","",2)))</f>
        <v>2</v>
      </c>
      <c r="Y6" s="87">
        <f>IF('Data Entry'!Y27="Yes",1,IF('Data Entry'!Y27="No",0,IF('Data Entry'!Y27="N/A","",2)))</f>
        <v>2</v>
      </c>
      <c r="Z6" s="87">
        <f>IF('Data Entry'!Z27="Yes",1,IF('Data Entry'!Z27="No",0,IF('Data Entry'!Z27="N/A","",2)))</f>
        <v>2</v>
      </c>
      <c r="AA6" s="87">
        <f>IF('Data Entry'!AA27="Yes",1,IF('Data Entry'!AA27="No",0,IF('Data Entry'!AA27="N/A","",2)))</f>
        <v>2</v>
      </c>
      <c r="AB6" s="87">
        <f>IF('Data Entry'!AB27="Yes",1,IF('Data Entry'!AB27="No",0,IF('Data Entry'!AB27="N/A","",2)))</f>
        <v>2</v>
      </c>
      <c r="AC6" s="87">
        <f>IF('Data Entry'!AC27="Yes",1,IF('Data Entry'!AC27="No",0,IF('Data Entry'!AC27="N/A","",2)))</f>
        <v>2</v>
      </c>
      <c r="AD6" s="87">
        <f>IF('Data Entry'!AD27="Yes",1,IF('Data Entry'!AD27="No",0,IF('Data Entry'!AD27="N/A","",2)))</f>
        <v>2</v>
      </c>
      <c r="AE6" s="87">
        <f>IF('Data Entry'!AE27="Yes",1,IF('Data Entry'!AE27="No",0,IF('Data Entry'!AE27="N/A","",2)))</f>
        <v>2</v>
      </c>
      <c r="AF6" s="87">
        <f>IF('Data Entry'!AF27="Yes",1,IF('Data Entry'!AF27="No",0,IF('Data Entry'!AF27="N/A","",2)))</f>
        <v>2</v>
      </c>
      <c r="AG6" s="87">
        <f>IF('Data Entry'!AG27="Yes",1,IF('Data Entry'!AG27="No",0,IF('Data Entry'!AG27="N/A","",2)))</f>
        <v>2</v>
      </c>
      <c r="AH6" s="87">
        <f>IF('Data Entry'!AH27="Yes",1,IF('Data Entry'!AH27="No",0,IF('Data Entry'!AH27="N/A","",2)))</f>
        <v>2</v>
      </c>
      <c r="AI6" s="87">
        <f>IF('Data Entry'!AI27="Yes",1,IF('Data Entry'!AI27="No",0,IF('Data Entry'!AI27="N/A","",2)))</f>
        <v>2</v>
      </c>
      <c r="AJ6" s="87">
        <f>IF('Data Entry'!AJ27="Yes",1,IF('Data Entry'!AJ27="No",0,IF('Data Entry'!AJ27="N/A","",2)))</f>
        <v>2</v>
      </c>
      <c r="AK6" s="87">
        <f>IF('Data Entry'!AK27="Yes",1,IF('Data Entry'!AK27="No",0,IF('Data Entry'!AK27="N/A","",2)))</f>
        <v>2</v>
      </c>
      <c r="AL6" s="87">
        <f>IF('Data Entry'!AL27="Yes",1,IF('Data Entry'!AL27="No",0,IF('Data Entry'!AL27="N/A","",2)))</f>
        <v>2</v>
      </c>
      <c r="AM6" s="87">
        <f>IF('Data Entry'!AM27="Yes",1,IF('Data Entry'!AM27="No",0,IF('Data Entry'!AM27="N/A","",2)))</f>
        <v>2</v>
      </c>
      <c r="AN6" s="87">
        <f>IF('Data Entry'!AN27="Yes",1,IF('Data Entry'!AN27="No",0,IF('Data Entry'!AN27="N/A","",2)))</f>
        <v>2</v>
      </c>
      <c r="AO6" s="87">
        <f>IF('Data Entry'!AO27="Yes",1,IF('Data Entry'!AO27="No",0,IF('Data Entry'!AO27="N/A","",2)))</f>
        <v>2</v>
      </c>
      <c r="AP6" s="87">
        <f>IF('Data Entry'!AP27="Yes",1,IF('Data Entry'!AP27="No",0,IF('Data Entry'!AP27="N/A","",2)))</f>
        <v>2</v>
      </c>
      <c r="AQ6" s="87">
        <f>IF('Data Entry'!AQ27="Yes",1,IF('Data Entry'!AQ27="No",0,IF('Data Entry'!AQ27="N/A","",2)))</f>
        <v>2</v>
      </c>
      <c r="AR6" s="87">
        <f>IF('Data Entry'!AR27="Yes",1,IF('Data Entry'!AR27="No",0,IF('Data Entry'!AR27="N/A","",2)))</f>
        <v>2</v>
      </c>
      <c r="AS6" s="87">
        <f>IF('Data Entry'!AS27="Yes",1,IF('Data Entry'!AS27="No",0,IF('Data Entry'!AS27="N/A","",2)))</f>
        <v>2</v>
      </c>
      <c r="AT6" s="87">
        <f>IF('Data Entry'!AT27="Yes",1,IF('Data Entry'!AT27="No",0,IF('Data Entry'!AT27="N/A","",2)))</f>
        <v>2</v>
      </c>
      <c r="AU6" s="87">
        <f>IF('Data Entry'!AU27="Yes",1,IF('Data Entry'!AU27="No",0,IF('Data Entry'!AU27="N/A","",2)))</f>
        <v>2</v>
      </c>
      <c r="AV6" s="87">
        <f>IF('Data Entry'!AV27="Yes",1,IF('Data Entry'!AV27="No",0,IF('Data Entry'!AV27="N/A","",2)))</f>
        <v>2</v>
      </c>
      <c r="AW6" s="87">
        <f>IF('Data Entry'!AW27="Yes",1,IF('Data Entry'!AW27="No",0,IF('Data Entry'!AW27="N/A","",2)))</f>
        <v>2</v>
      </c>
      <c r="AX6" s="87">
        <f>IF('Data Entry'!AX27="Yes",1,IF('Data Entry'!AX27="No",0,IF('Data Entry'!AX27="N/A","",2)))</f>
        <v>2</v>
      </c>
      <c r="AY6" s="87">
        <f>IF('Data Entry'!AY27="Yes",1,IF('Data Entry'!AY27="No",0,IF('Data Entry'!AY27="N/A","",2)))</f>
        <v>2</v>
      </c>
      <c r="AZ6" s="87">
        <f>IF('Data Entry'!AZ27="Yes",1,IF('Data Entry'!AZ27="No",0,IF('Data Entry'!AZ27="N/A","",2)))</f>
        <v>2</v>
      </c>
      <c r="BA6" s="87">
        <f>IF('Data Entry'!BA27="Yes",1,IF('Data Entry'!BA27="No",0,IF('Data Entry'!BA27="N/A","",2)))</f>
        <v>2</v>
      </c>
      <c r="BB6" s="87">
        <f>IF('Data Entry'!BB27="Yes",1,IF('Data Entry'!BB27="No",0,IF('Data Entry'!BB27="N/A","",2)))</f>
        <v>2</v>
      </c>
      <c r="BC6" s="87">
        <f>IF('Data Entry'!BC27="Yes",1,IF('Data Entry'!BC27="No",0,IF('Data Entry'!BC27="N/A","",2)))</f>
        <v>2</v>
      </c>
      <c r="BD6" s="87">
        <f>IF('Data Entry'!BD27="Yes",1,IF('Data Entry'!BD27="No",0,IF('Data Entry'!BD27="N/A","",2)))</f>
        <v>2</v>
      </c>
      <c r="BE6" s="87">
        <f>IF('Data Entry'!BE27="Yes",1,IF('Data Entry'!BE27="No",0,IF('Data Entry'!BE27="N/A","",2)))</f>
        <v>2</v>
      </c>
      <c r="BF6" s="87">
        <f>IF('Data Entry'!BF27="Yes",1,IF('Data Entry'!BF27="No",0,IF('Data Entry'!BF27="N/A","",2)))</f>
        <v>2</v>
      </c>
      <c r="BG6" s="87">
        <f>IF('Data Entry'!BG27="Yes",1,IF('Data Entry'!BG27="No",0,IF('Data Entry'!BG27="N/A","",2)))</f>
        <v>2</v>
      </c>
      <c r="BH6" s="87">
        <f>IF('Data Entry'!BH27="Yes",1,IF('Data Entry'!BH27="No",0,IF('Data Entry'!BH27="N/A","",2)))</f>
        <v>2</v>
      </c>
      <c r="BI6" s="87">
        <f>IF('Data Entry'!BI27="Yes",1,IF('Data Entry'!BI27="No",0,IF('Data Entry'!BI27="N/A","",2)))</f>
        <v>2</v>
      </c>
      <c r="BJ6" s="87">
        <f>IF('Data Entry'!BJ27="Yes",1,IF('Data Entry'!BJ27="No",0,IF('Data Entry'!BJ27="N/A","",2)))</f>
        <v>2</v>
      </c>
      <c r="BK6" s="87">
        <f>IF('Data Entry'!BK27="Yes",1,IF('Data Entry'!BK27="No",0,IF('Data Entry'!BK27="N/A","",2)))</f>
        <v>2</v>
      </c>
      <c r="BL6" s="87">
        <f>IF('Data Entry'!BL27="Yes",1,IF('Data Entry'!BL27="No",0,IF('Data Entry'!BL27="N/A","",2)))</f>
        <v>2</v>
      </c>
      <c r="BM6" s="87">
        <f>IF('Data Entry'!BM27="Yes",1,IF('Data Entry'!BM27="No",0,IF('Data Entry'!BM27="N/A","",2)))</f>
        <v>2</v>
      </c>
      <c r="BN6" s="87">
        <f>IF('Data Entry'!BN27="Yes",1,IF('Data Entry'!BN27="No",0,IF('Data Entry'!BN27="N/A","",2)))</f>
        <v>2</v>
      </c>
      <c r="BO6" s="87">
        <f>IF('Data Entry'!BO27="Yes",1,IF('Data Entry'!BO27="No",0,IF('Data Entry'!BO27="N/A","",2)))</f>
        <v>2</v>
      </c>
      <c r="BP6" s="87">
        <f>IF('Data Entry'!BP27="Yes",1,IF('Data Entry'!BP27="No",0,IF('Data Entry'!BP27="N/A","",2)))</f>
        <v>2</v>
      </c>
      <c r="BQ6" s="87">
        <f>IF('Data Entry'!BQ27="Yes",1,IF('Data Entry'!BQ27="No",0,IF('Data Entry'!BQ27="N/A","",2)))</f>
        <v>2</v>
      </c>
      <c r="BR6" s="87">
        <f>IF('Data Entry'!BR27="Yes",1,IF('Data Entry'!BR27="No",0,IF('Data Entry'!BR27="N/A","",2)))</f>
        <v>2</v>
      </c>
      <c r="BS6" s="87">
        <f>IF('Data Entry'!BS27="Yes",1,IF('Data Entry'!BS27="No",0,IF('Data Entry'!BS27="N/A","",2)))</f>
        <v>2</v>
      </c>
      <c r="BT6" s="87">
        <f>IF('Data Entry'!BT27="Yes",1,IF('Data Entry'!BT27="No",0,IF('Data Entry'!BT27="N/A","",2)))</f>
        <v>2</v>
      </c>
      <c r="BU6" s="87">
        <f>IF('Data Entry'!BU27="Yes",1,IF('Data Entry'!BU27="No",0,IF('Data Entry'!BU27="N/A","",2)))</f>
        <v>2</v>
      </c>
      <c r="BV6" s="87">
        <f>IF('Data Entry'!BV27="Yes",1,IF('Data Entry'!BV27="No",0,IF('Data Entry'!BV27="N/A","",2)))</f>
        <v>2</v>
      </c>
      <c r="BW6" s="87">
        <f>IF('Data Entry'!BW27="Yes",1,IF('Data Entry'!BW27="No",0,IF('Data Entry'!BW27="N/A","",2)))</f>
        <v>2</v>
      </c>
      <c r="BX6" s="87">
        <f>IF('Data Entry'!BX27="Yes",1,IF('Data Entry'!BX27="No",0,IF('Data Entry'!BX27="N/A","",2)))</f>
        <v>2</v>
      </c>
      <c r="BY6" s="87">
        <f>IF('Data Entry'!BY27="Yes",1,IF('Data Entry'!BY27="No",0,IF('Data Entry'!BY27="N/A","",2)))</f>
        <v>2</v>
      </c>
      <c r="BZ6" s="87">
        <f>IF('Data Entry'!BZ27="Yes",1,IF('Data Entry'!BZ27="No",0,IF('Data Entry'!BZ27="N/A","",2)))</f>
        <v>2</v>
      </c>
      <c r="CA6" s="87">
        <f>IF('Data Entry'!CA27="Yes",1,IF('Data Entry'!CA27="No",0,IF('Data Entry'!CA27="N/A","",2)))</f>
        <v>2</v>
      </c>
      <c r="CB6" s="87">
        <f>IF('Data Entry'!CB27="Yes",1,IF('Data Entry'!CB27="No",0,IF('Data Entry'!CB27="N/A","",2)))</f>
        <v>2</v>
      </c>
      <c r="CC6" s="87">
        <f>IF('Data Entry'!CC27="Yes",1,IF('Data Entry'!CC27="No",0,IF('Data Entry'!CC27="N/A","",2)))</f>
        <v>2</v>
      </c>
      <c r="CD6" s="87">
        <f>IF('Data Entry'!CD27="Yes",1,IF('Data Entry'!CD27="No",0,IF('Data Entry'!CD27="N/A","",2)))</f>
        <v>2</v>
      </c>
      <c r="CE6" s="87">
        <f>IF('Data Entry'!CE27="Yes",1,IF('Data Entry'!CE27="No",0,IF('Data Entry'!CE27="N/A","",2)))</f>
        <v>2</v>
      </c>
      <c r="CF6" s="87">
        <f>IF('Data Entry'!CF27="Yes",1,IF('Data Entry'!CF27="No",0,IF('Data Entry'!CF27="N/A","",2)))</f>
        <v>2</v>
      </c>
      <c r="CG6" s="87">
        <f>IF('Data Entry'!CG27="Yes",1,IF('Data Entry'!CG27="No",0,IF('Data Entry'!CG27="N/A","",2)))</f>
        <v>2</v>
      </c>
      <c r="CH6" s="87">
        <f>IF('Data Entry'!CH27="Yes",1,IF('Data Entry'!CH27="No",0,IF('Data Entry'!CH27="N/A","",2)))</f>
        <v>2</v>
      </c>
      <c r="CI6" s="87">
        <f>IF('Data Entry'!CI27="Yes",1,IF('Data Entry'!CI27="No",0,IF('Data Entry'!CI27="N/A","",2)))</f>
        <v>2</v>
      </c>
      <c r="CJ6" s="87">
        <f>IF('Data Entry'!CJ27="Yes",1,IF('Data Entry'!CJ27="No",0,IF('Data Entry'!CJ27="N/A","",2)))</f>
        <v>2</v>
      </c>
      <c r="CK6" s="87">
        <f>IF('Data Entry'!CK27="Yes",1,IF('Data Entry'!CK27="No",0,IF('Data Entry'!CK27="N/A","",2)))</f>
        <v>2</v>
      </c>
      <c r="CL6" s="87">
        <f>IF('Data Entry'!CL27="Yes",1,IF('Data Entry'!CL27="No",0,IF('Data Entry'!CL27="N/A","",2)))</f>
        <v>2</v>
      </c>
      <c r="CM6" s="87">
        <f>IF('Data Entry'!CM27="Yes",1,IF('Data Entry'!CM27="No",0,IF('Data Entry'!CM27="N/A","",2)))</f>
        <v>2</v>
      </c>
      <c r="CN6" s="87">
        <f>IF('Data Entry'!CN27="Yes",1,IF('Data Entry'!CN27="No",0,IF('Data Entry'!CN27="N/A","",2)))</f>
        <v>2</v>
      </c>
      <c r="CO6" s="87">
        <f>IF('Data Entry'!CO27="Yes",1,IF('Data Entry'!CO27="No",0,IF('Data Entry'!CO27="N/A","",2)))</f>
        <v>2</v>
      </c>
      <c r="CP6" s="87">
        <f>IF('Data Entry'!CP27="Yes",1,IF('Data Entry'!CP27="No",0,IF('Data Entry'!CP27="N/A","",2)))</f>
        <v>2</v>
      </c>
      <c r="CQ6" s="87">
        <f>IF('Data Entry'!CQ27="Yes",1,IF('Data Entry'!CQ27="No",0,IF('Data Entry'!CQ27="N/A","",2)))</f>
        <v>2</v>
      </c>
      <c r="CR6" s="87">
        <f>IF('Data Entry'!CR27="Yes",1,IF('Data Entry'!CR27="No",0,IF('Data Entry'!CR27="N/A","",2)))</f>
        <v>2</v>
      </c>
      <c r="CS6" s="87">
        <f>IF('Data Entry'!CS27="Yes",1,IF('Data Entry'!CS27="No",0,IF('Data Entry'!CS27="N/A","",2)))</f>
        <v>2</v>
      </c>
      <c r="CT6" s="87">
        <f>IF('Data Entry'!CT27="Yes",1,IF('Data Entry'!CT27="No",0,IF('Data Entry'!CT27="N/A","",2)))</f>
        <v>2</v>
      </c>
      <c r="CU6" s="87">
        <f>IF('Data Entry'!CU27="Yes",1,IF('Data Entry'!CU27="No",0,IF('Data Entry'!CU27="N/A","",2)))</f>
        <v>2</v>
      </c>
      <c r="CV6" s="87">
        <f>IF('Data Entry'!CV27="Yes",1,IF('Data Entry'!CV27="No",0,IF('Data Entry'!CV27="N/A","",2)))</f>
        <v>2</v>
      </c>
      <c r="CW6" s="87">
        <f>IF('Data Entry'!CW27="Yes",1,IF('Data Entry'!CW27="No",0,IF('Data Entry'!CW27="N/A","",2)))</f>
        <v>2</v>
      </c>
      <c r="CX6" s="87">
        <f>IF('Data Entry'!CX27="Yes",1,IF('Data Entry'!CX27="No",0,IF('Data Entry'!CX27="N/A","",2)))</f>
        <v>2</v>
      </c>
      <c r="CY6" s="87">
        <f>IF('Data Entry'!CY27="Yes",1,IF('Data Entry'!CY27="No",0,IF('Data Entry'!CY27="N/A","",2)))</f>
        <v>2</v>
      </c>
      <c r="CZ6" s="87">
        <f>IF('Data Entry'!CZ27="Yes",1,IF('Data Entry'!CZ27="No",0,IF('Data Entry'!CZ27="N/A","",2)))</f>
        <v>2</v>
      </c>
      <c r="DA6" s="87">
        <f>IF('Data Entry'!DA27="Yes",1,IF('Data Entry'!DA27="No",0,IF('Data Entry'!DA27="N/A","",2)))</f>
        <v>2</v>
      </c>
      <c r="DB6" s="87">
        <f>IF('Data Entry'!DB27="Yes",1,IF('Data Entry'!DB27="No",0,IF('Data Entry'!DB27="N/A","",2)))</f>
        <v>2</v>
      </c>
      <c r="DC6" s="87">
        <f>IF('Data Entry'!DC27="Yes",1,IF('Data Entry'!DC27="No",0,IF('Data Entry'!DC27="N/A","",2)))</f>
        <v>2</v>
      </c>
      <c r="DD6" s="87">
        <f>IF('Data Entry'!DD27="Yes",1,IF('Data Entry'!DD27="No",0,IF('Data Entry'!DD27="N/A","",2)))</f>
        <v>2</v>
      </c>
      <c r="DE6" s="87">
        <f>IF('Data Entry'!DE27="Yes",1,IF('Data Entry'!DE27="No",0,IF('Data Entry'!DE27="N/A","",2)))</f>
        <v>2</v>
      </c>
      <c r="DF6" s="87">
        <f>IF('Data Entry'!DF27="Yes",1,IF('Data Entry'!DF27="No",0,IF('Data Entry'!DF27="N/A","",2)))</f>
        <v>2</v>
      </c>
      <c r="DG6" s="87">
        <f>IF('Data Entry'!DG27="Yes",1,IF('Data Entry'!DG27="No",0,IF('Data Entry'!DG27="N/A","",2)))</f>
        <v>2</v>
      </c>
      <c r="DH6" s="87">
        <f>IF('Data Entry'!DH27="Yes",1,IF('Data Entry'!DH27="No",0,IF('Data Entry'!DH27="N/A","",2)))</f>
        <v>2</v>
      </c>
      <c r="DI6" s="87">
        <f>IF('Data Entry'!DI27="Yes",1,IF('Data Entry'!DI27="No",0,IF('Data Entry'!DI27="N/A","",2)))</f>
        <v>2</v>
      </c>
      <c r="DJ6" s="87">
        <f>IF('Data Entry'!DJ27="Yes",1,IF('Data Entry'!DJ27="No",0,IF('Data Entry'!DJ27="N/A","",2)))</f>
        <v>2</v>
      </c>
      <c r="DK6" s="87">
        <f>IF('Data Entry'!DK27="Yes",1,IF('Data Entry'!DK27="No",0,IF('Data Entry'!DK27="N/A","",2)))</f>
        <v>2</v>
      </c>
      <c r="DL6" s="87">
        <f>IF('Data Entry'!DL27="Yes",1,IF('Data Entry'!DL27="No",0,IF('Data Entry'!DL27="N/A","",2)))</f>
        <v>2</v>
      </c>
      <c r="DM6" s="87">
        <f>IF('Data Entry'!DM27="Yes",1,IF('Data Entry'!DM27="No",0,IF('Data Entry'!DM27="N/A","",2)))</f>
        <v>2</v>
      </c>
      <c r="DN6" s="87">
        <f>IF('Data Entry'!DN27="Yes",1,IF('Data Entry'!DN27="No",0,IF('Data Entry'!DN27="N/A","",2)))</f>
        <v>2</v>
      </c>
      <c r="DO6" s="87">
        <f>IF('Data Entry'!DO27="Yes",1,IF('Data Entry'!DO27="No",0,IF('Data Entry'!DO27="N/A","",2)))</f>
        <v>2</v>
      </c>
      <c r="DP6" s="87">
        <f>IF('Data Entry'!DP27="Yes",1,IF('Data Entry'!DP27="No",0,IF('Data Entry'!DP27="N/A","",2)))</f>
        <v>2</v>
      </c>
      <c r="DQ6" s="87">
        <f>IF('Data Entry'!DQ27="Yes",1,IF('Data Entry'!DQ27="No",0,IF('Data Entry'!DQ27="N/A","",2)))</f>
        <v>2</v>
      </c>
      <c r="DR6" s="87">
        <f>IF('Data Entry'!DR27="Yes",1,IF('Data Entry'!DR27="No",0,IF('Data Entry'!DR27="N/A","",2)))</f>
        <v>2</v>
      </c>
      <c r="DS6" s="87">
        <f>IF('Data Entry'!DS27="Yes",1,IF('Data Entry'!DS27="No",0,IF('Data Entry'!DS27="N/A","",2)))</f>
        <v>2</v>
      </c>
      <c r="DT6" s="87">
        <f>IF('Data Entry'!DT27="Yes",1,IF('Data Entry'!DT27="No",0,IF('Data Entry'!DT27="N/A","",2)))</f>
        <v>2</v>
      </c>
    </row>
    <row r="7" spans="1:124" ht="16" customHeight="1">
      <c r="A7" s="165" t="s">
        <v>5</v>
      </c>
      <c r="B7" s="165"/>
      <c r="C7" s="165"/>
      <c r="D7" s="165"/>
      <c r="E7" s="87">
        <f>IF('Data Entry'!E28="Yes",1,IF('Data Entry'!E28="No",0,IF('Data Entry'!E28="N/A","",2)))</f>
        <v>2</v>
      </c>
      <c r="F7" s="87">
        <f>IF('Data Entry'!F28="Yes",1,IF('Data Entry'!F28="No",0,IF('Data Entry'!F28="N/A","",2)))</f>
        <v>2</v>
      </c>
      <c r="G7" s="87">
        <f>IF('Data Entry'!G28="Yes",1,IF('Data Entry'!G28="No",0,IF('Data Entry'!G28="N/A","",2)))</f>
        <v>2</v>
      </c>
      <c r="H7" s="87">
        <f>IF('Data Entry'!H28="Yes",1,IF('Data Entry'!H28="No",0,IF('Data Entry'!H28="N/A","",2)))</f>
        <v>2</v>
      </c>
      <c r="I7" s="87">
        <f>IF('Data Entry'!I28="Yes",1,IF('Data Entry'!I28="No",0,IF('Data Entry'!I28="N/A","",2)))</f>
        <v>2</v>
      </c>
      <c r="J7" s="87">
        <f>IF('Data Entry'!J28="Yes",1,IF('Data Entry'!J28="No",0,IF('Data Entry'!J28="N/A","",2)))</f>
        <v>2</v>
      </c>
      <c r="K7" s="87">
        <f>IF('Data Entry'!K28="Yes",1,IF('Data Entry'!K28="No",0,IF('Data Entry'!K28="N/A","",2)))</f>
        <v>2</v>
      </c>
      <c r="L7" s="87">
        <f>IF('Data Entry'!L28="Yes",1,IF('Data Entry'!L28="No",0,IF('Data Entry'!L28="N/A","",2)))</f>
        <v>2</v>
      </c>
      <c r="M7" s="87">
        <f>IF('Data Entry'!M28="Yes",1,IF('Data Entry'!M28="No",0,IF('Data Entry'!M28="N/A","",2)))</f>
        <v>2</v>
      </c>
      <c r="N7" s="87">
        <f>IF('Data Entry'!N28="Yes",1,IF('Data Entry'!N28="No",0,IF('Data Entry'!N28="N/A","",2)))</f>
        <v>2</v>
      </c>
      <c r="O7" s="87">
        <f>IF('Data Entry'!O28="Yes",1,IF('Data Entry'!O28="No",0,IF('Data Entry'!O28="N/A","",2)))</f>
        <v>2</v>
      </c>
      <c r="P7" s="87">
        <f>IF('Data Entry'!P28="Yes",1,IF('Data Entry'!P28="No",0,IF('Data Entry'!P28="N/A","",2)))</f>
        <v>2</v>
      </c>
      <c r="Q7" s="87">
        <f>IF('Data Entry'!Q28="Yes",1,IF('Data Entry'!Q28="No",0,IF('Data Entry'!Q28="N/A","",2)))</f>
        <v>2</v>
      </c>
      <c r="R7" s="87">
        <f>IF('Data Entry'!R28="Yes",1,IF('Data Entry'!R28="No",0,IF('Data Entry'!R28="N/A","",2)))</f>
        <v>2</v>
      </c>
      <c r="S7" s="87">
        <f>IF('Data Entry'!S28="Yes",1,IF('Data Entry'!S28="No",0,IF('Data Entry'!S28="N/A","",2)))</f>
        <v>2</v>
      </c>
      <c r="T7" s="87">
        <f>IF('Data Entry'!T28="Yes",1,IF('Data Entry'!T28="No",0,IF('Data Entry'!T28="N/A","",2)))</f>
        <v>2</v>
      </c>
      <c r="U7" s="87">
        <f>IF('Data Entry'!U28="Yes",1,IF('Data Entry'!U28="No",0,IF('Data Entry'!U28="N/A","",2)))</f>
        <v>2</v>
      </c>
      <c r="V7" s="87">
        <f>IF('Data Entry'!V28="Yes",1,IF('Data Entry'!V28="No",0,IF('Data Entry'!V28="N/A","",2)))</f>
        <v>2</v>
      </c>
      <c r="W7" s="87">
        <f>IF('Data Entry'!W28="Yes",1,IF('Data Entry'!W28="No",0,IF('Data Entry'!W28="N/A","",2)))</f>
        <v>2</v>
      </c>
      <c r="X7" s="87">
        <f>IF('Data Entry'!X28="Yes",1,IF('Data Entry'!X28="No",0,IF('Data Entry'!X28="N/A","",2)))</f>
        <v>2</v>
      </c>
      <c r="Y7" s="87">
        <f>IF('Data Entry'!Y28="Yes",1,IF('Data Entry'!Y28="No",0,IF('Data Entry'!Y28="N/A","",2)))</f>
        <v>2</v>
      </c>
      <c r="Z7" s="87">
        <f>IF('Data Entry'!Z28="Yes",1,IF('Data Entry'!Z28="No",0,IF('Data Entry'!Z28="N/A","",2)))</f>
        <v>2</v>
      </c>
      <c r="AA7" s="87">
        <f>IF('Data Entry'!AA28="Yes",1,IF('Data Entry'!AA28="No",0,IF('Data Entry'!AA28="N/A","",2)))</f>
        <v>2</v>
      </c>
      <c r="AB7" s="87">
        <f>IF('Data Entry'!AB28="Yes",1,IF('Data Entry'!AB28="No",0,IF('Data Entry'!AB28="N/A","",2)))</f>
        <v>2</v>
      </c>
      <c r="AC7" s="87">
        <f>IF('Data Entry'!AC28="Yes",1,IF('Data Entry'!AC28="No",0,IF('Data Entry'!AC28="N/A","",2)))</f>
        <v>2</v>
      </c>
      <c r="AD7" s="87">
        <f>IF('Data Entry'!AD28="Yes",1,IF('Data Entry'!AD28="No",0,IF('Data Entry'!AD28="N/A","",2)))</f>
        <v>2</v>
      </c>
      <c r="AE7" s="87">
        <f>IF('Data Entry'!AE28="Yes",1,IF('Data Entry'!AE28="No",0,IF('Data Entry'!AE28="N/A","",2)))</f>
        <v>2</v>
      </c>
      <c r="AF7" s="87">
        <f>IF('Data Entry'!AF28="Yes",1,IF('Data Entry'!AF28="No",0,IF('Data Entry'!AF28="N/A","",2)))</f>
        <v>2</v>
      </c>
      <c r="AG7" s="87">
        <f>IF('Data Entry'!AG28="Yes",1,IF('Data Entry'!AG28="No",0,IF('Data Entry'!AG28="N/A","",2)))</f>
        <v>2</v>
      </c>
      <c r="AH7" s="87">
        <f>IF('Data Entry'!AH28="Yes",1,IF('Data Entry'!AH28="No",0,IF('Data Entry'!AH28="N/A","",2)))</f>
        <v>2</v>
      </c>
      <c r="AI7" s="87">
        <f>IF('Data Entry'!AI28="Yes",1,IF('Data Entry'!AI28="No",0,IF('Data Entry'!AI28="N/A","",2)))</f>
        <v>2</v>
      </c>
      <c r="AJ7" s="87">
        <f>IF('Data Entry'!AJ28="Yes",1,IF('Data Entry'!AJ28="No",0,IF('Data Entry'!AJ28="N/A","",2)))</f>
        <v>2</v>
      </c>
      <c r="AK7" s="87">
        <f>IF('Data Entry'!AK28="Yes",1,IF('Data Entry'!AK28="No",0,IF('Data Entry'!AK28="N/A","",2)))</f>
        <v>2</v>
      </c>
      <c r="AL7" s="87">
        <f>IF('Data Entry'!AL28="Yes",1,IF('Data Entry'!AL28="No",0,IF('Data Entry'!AL28="N/A","",2)))</f>
        <v>2</v>
      </c>
      <c r="AM7" s="87">
        <f>IF('Data Entry'!AM28="Yes",1,IF('Data Entry'!AM28="No",0,IF('Data Entry'!AM28="N/A","",2)))</f>
        <v>2</v>
      </c>
      <c r="AN7" s="87">
        <f>IF('Data Entry'!AN28="Yes",1,IF('Data Entry'!AN28="No",0,IF('Data Entry'!AN28="N/A","",2)))</f>
        <v>2</v>
      </c>
      <c r="AO7" s="87">
        <f>IF('Data Entry'!AO28="Yes",1,IF('Data Entry'!AO28="No",0,IF('Data Entry'!AO28="N/A","",2)))</f>
        <v>2</v>
      </c>
      <c r="AP7" s="87">
        <f>IF('Data Entry'!AP28="Yes",1,IF('Data Entry'!AP28="No",0,IF('Data Entry'!AP28="N/A","",2)))</f>
        <v>2</v>
      </c>
      <c r="AQ7" s="87">
        <f>IF('Data Entry'!AQ28="Yes",1,IF('Data Entry'!AQ28="No",0,IF('Data Entry'!AQ28="N/A","",2)))</f>
        <v>2</v>
      </c>
      <c r="AR7" s="87">
        <f>IF('Data Entry'!AR28="Yes",1,IF('Data Entry'!AR28="No",0,IF('Data Entry'!AR28="N/A","",2)))</f>
        <v>2</v>
      </c>
      <c r="AS7" s="87">
        <f>IF('Data Entry'!AS28="Yes",1,IF('Data Entry'!AS28="No",0,IF('Data Entry'!AS28="N/A","",2)))</f>
        <v>2</v>
      </c>
      <c r="AT7" s="87">
        <f>IF('Data Entry'!AT28="Yes",1,IF('Data Entry'!AT28="No",0,IF('Data Entry'!AT28="N/A","",2)))</f>
        <v>2</v>
      </c>
      <c r="AU7" s="87">
        <f>IF('Data Entry'!AU28="Yes",1,IF('Data Entry'!AU28="No",0,IF('Data Entry'!AU28="N/A","",2)))</f>
        <v>2</v>
      </c>
      <c r="AV7" s="87">
        <f>IF('Data Entry'!AV28="Yes",1,IF('Data Entry'!AV28="No",0,IF('Data Entry'!AV28="N/A","",2)))</f>
        <v>2</v>
      </c>
      <c r="AW7" s="87">
        <f>IF('Data Entry'!AW28="Yes",1,IF('Data Entry'!AW28="No",0,IF('Data Entry'!AW28="N/A","",2)))</f>
        <v>2</v>
      </c>
      <c r="AX7" s="87">
        <f>IF('Data Entry'!AX28="Yes",1,IF('Data Entry'!AX28="No",0,IF('Data Entry'!AX28="N/A","",2)))</f>
        <v>2</v>
      </c>
      <c r="AY7" s="87">
        <f>IF('Data Entry'!AY28="Yes",1,IF('Data Entry'!AY28="No",0,IF('Data Entry'!AY28="N/A","",2)))</f>
        <v>2</v>
      </c>
      <c r="AZ7" s="87">
        <f>IF('Data Entry'!AZ28="Yes",1,IF('Data Entry'!AZ28="No",0,IF('Data Entry'!AZ28="N/A","",2)))</f>
        <v>2</v>
      </c>
      <c r="BA7" s="87">
        <f>IF('Data Entry'!BA28="Yes",1,IF('Data Entry'!BA28="No",0,IF('Data Entry'!BA28="N/A","",2)))</f>
        <v>2</v>
      </c>
      <c r="BB7" s="87">
        <f>IF('Data Entry'!BB28="Yes",1,IF('Data Entry'!BB28="No",0,IF('Data Entry'!BB28="N/A","",2)))</f>
        <v>2</v>
      </c>
      <c r="BC7" s="87">
        <f>IF('Data Entry'!BC28="Yes",1,IF('Data Entry'!BC28="No",0,IF('Data Entry'!BC28="N/A","",2)))</f>
        <v>2</v>
      </c>
      <c r="BD7" s="87">
        <f>IF('Data Entry'!BD28="Yes",1,IF('Data Entry'!BD28="No",0,IF('Data Entry'!BD28="N/A","",2)))</f>
        <v>2</v>
      </c>
      <c r="BE7" s="87">
        <f>IF('Data Entry'!BE28="Yes",1,IF('Data Entry'!BE28="No",0,IF('Data Entry'!BE28="N/A","",2)))</f>
        <v>2</v>
      </c>
      <c r="BF7" s="87">
        <f>IF('Data Entry'!BF28="Yes",1,IF('Data Entry'!BF28="No",0,IF('Data Entry'!BF28="N/A","",2)))</f>
        <v>2</v>
      </c>
      <c r="BG7" s="87">
        <f>IF('Data Entry'!BG28="Yes",1,IF('Data Entry'!BG28="No",0,IF('Data Entry'!BG28="N/A","",2)))</f>
        <v>2</v>
      </c>
      <c r="BH7" s="87">
        <f>IF('Data Entry'!BH28="Yes",1,IF('Data Entry'!BH28="No",0,IF('Data Entry'!BH28="N/A","",2)))</f>
        <v>2</v>
      </c>
      <c r="BI7" s="87">
        <f>IF('Data Entry'!BI28="Yes",1,IF('Data Entry'!BI28="No",0,IF('Data Entry'!BI28="N/A","",2)))</f>
        <v>2</v>
      </c>
      <c r="BJ7" s="87">
        <f>IF('Data Entry'!BJ28="Yes",1,IF('Data Entry'!BJ28="No",0,IF('Data Entry'!BJ28="N/A","",2)))</f>
        <v>2</v>
      </c>
      <c r="BK7" s="87">
        <f>IF('Data Entry'!BK28="Yes",1,IF('Data Entry'!BK28="No",0,IF('Data Entry'!BK28="N/A","",2)))</f>
        <v>2</v>
      </c>
      <c r="BL7" s="87">
        <f>IF('Data Entry'!BL28="Yes",1,IF('Data Entry'!BL28="No",0,IF('Data Entry'!BL28="N/A","",2)))</f>
        <v>2</v>
      </c>
      <c r="BM7" s="87">
        <f>IF('Data Entry'!BM28="Yes",1,IF('Data Entry'!BM28="No",0,IF('Data Entry'!BM28="N/A","",2)))</f>
        <v>2</v>
      </c>
      <c r="BN7" s="87">
        <f>IF('Data Entry'!BN28="Yes",1,IF('Data Entry'!BN28="No",0,IF('Data Entry'!BN28="N/A","",2)))</f>
        <v>2</v>
      </c>
      <c r="BO7" s="87">
        <f>IF('Data Entry'!BO28="Yes",1,IF('Data Entry'!BO28="No",0,IF('Data Entry'!BO28="N/A","",2)))</f>
        <v>2</v>
      </c>
      <c r="BP7" s="87">
        <f>IF('Data Entry'!BP28="Yes",1,IF('Data Entry'!BP28="No",0,IF('Data Entry'!BP28="N/A","",2)))</f>
        <v>2</v>
      </c>
      <c r="BQ7" s="87">
        <f>IF('Data Entry'!BQ28="Yes",1,IF('Data Entry'!BQ28="No",0,IF('Data Entry'!BQ28="N/A","",2)))</f>
        <v>2</v>
      </c>
      <c r="BR7" s="87">
        <f>IF('Data Entry'!BR28="Yes",1,IF('Data Entry'!BR28="No",0,IF('Data Entry'!BR28="N/A","",2)))</f>
        <v>2</v>
      </c>
      <c r="BS7" s="87">
        <f>IF('Data Entry'!BS28="Yes",1,IF('Data Entry'!BS28="No",0,IF('Data Entry'!BS28="N/A","",2)))</f>
        <v>2</v>
      </c>
      <c r="BT7" s="87">
        <f>IF('Data Entry'!BT28="Yes",1,IF('Data Entry'!BT28="No",0,IF('Data Entry'!BT28="N/A","",2)))</f>
        <v>2</v>
      </c>
      <c r="BU7" s="87">
        <f>IF('Data Entry'!BU28="Yes",1,IF('Data Entry'!BU28="No",0,IF('Data Entry'!BU28="N/A","",2)))</f>
        <v>2</v>
      </c>
      <c r="BV7" s="87">
        <f>IF('Data Entry'!BV28="Yes",1,IF('Data Entry'!BV28="No",0,IF('Data Entry'!BV28="N/A","",2)))</f>
        <v>2</v>
      </c>
      <c r="BW7" s="87">
        <f>IF('Data Entry'!BW28="Yes",1,IF('Data Entry'!BW28="No",0,IF('Data Entry'!BW28="N/A","",2)))</f>
        <v>2</v>
      </c>
      <c r="BX7" s="87">
        <f>IF('Data Entry'!BX28="Yes",1,IF('Data Entry'!BX28="No",0,IF('Data Entry'!BX28="N/A","",2)))</f>
        <v>2</v>
      </c>
      <c r="BY7" s="87">
        <f>IF('Data Entry'!BY28="Yes",1,IF('Data Entry'!BY28="No",0,IF('Data Entry'!BY28="N/A","",2)))</f>
        <v>2</v>
      </c>
      <c r="BZ7" s="87">
        <f>IF('Data Entry'!BZ28="Yes",1,IF('Data Entry'!BZ28="No",0,IF('Data Entry'!BZ28="N/A","",2)))</f>
        <v>2</v>
      </c>
      <c r="CA7" s="87">
        <f>IF('Data Entry'!CA28="Yes",1,IF('Data Entry'!CA28="No",0,IF('Data Entry'!CA28="N/A","",2)))</f>
        <v>2</v>
      </c>
      <c r="CB7" s="87">
        <f>IF('Data Entry'!CB28="Yes",1,IF('Data Entry'!CB28="No",0,IF('Data Entry'!CB28="N/A","",2)))</f>
        <v>2</v>
      </c>
      <c r="CC7" s="87">
        <f>IF('Data Entry'!CC28="Yes",1,IF('Data Entry'!CC28="No",0,IF('Data Entry'!CC28="N/A","",2)))</f>
        <v>2</v>
      </c>
      <c r="CD7" s="87">
        <f>IF('Data Entry'!CD28="Yes",1,IF('Data Entry'!CD28="No",0,IF('Data Entry'!CD28="N/A","",2)))</f>
        <v>2</v>
      </c>
      <c r="CE7" s="87">
        <f>IF('Data Entry'!CE28="Yes",1,IF('Data Entry'!CE28="No",0,IF('Data Entry'!CE28="N/A","",2)))</f>
        <v>2</v>
      </c>
      <c r="CF7" s="87">
        <f>IF('Data Entry'!CF28="Yes",1,IF('Data Entry'!CF28="No",0,IF('Data Entry'!CF28="N/A","",2)))</f>
        <v>2</v>
      </c>
      <c r="CG7" s="87">
        <f>IF('Data Entry'!CG28="Yes",1,IF('Data Entry'!CG28="No",0,IF('Data Entry'!CG28="N/A","",2)))</f>
        <v>2</v>
      </c>
      <c r="CH7" s="87">
        <f>IF('Data Entry'!CH28="Yes",1,IF('Data Entry'!CH28="No",0,IF('Data Entry'!CH28="N/A","",2)))</f>
        <v>2</v>
      </c>
      <c r="CI7" s="87">
        <f>IF('Data Entry'!CI28="Yes",1,IF('Data Entry'!CI28="No",0,IF('Data Entry'!CI28="N/A","",2)))</f>
        <v>2</v>
      </c>
      <c r="CJ7" s="87">
        <f>IF('Data Entry'!CJ28="Yes",1,IF('Data Entry'!CJ28="No",0,IF('Data Entry'!CJ28="N/A","",2)))</f>
        <v>2</v>
      </c>
      <c r="CK7" s="87">
        <f>IF('Data Entry'!CK28="Yes",1,IF('Data Entry'!CK28="No",0,IF('Data Entry'!CK28="N/A","",2)))</f>
        <v>2</v>
      </c>
      <c r="CL7" s="87">
        <f>IF('Data Entry'!CL28="Yes",1,IF('Data Entry'!CL28="No",0,IF('Data Entry'!CL28="N/A","",2)))</f>
        <v>2</v>
      </c>
      <c r="CM7" s="87">
        <f>IF('Data Entry'!CM28="Yes",1,IF('Data Entry'!CM28="No",0,IF('Data Entry'!CM28="N/A","",2)))</f>
        <v>2</v>
      </c>
      <c r="CN7" s="87">
        <f>IF('Data Entry'!CN28="Yes",1,IF('Data Entry'!CN28="No",0,IF('Data Entry'!CN28="N/A","",2)))</f>
        <v>2</v>
      </c>
      <c r="CO7" s="87">
        <f>IF('Data Entry'!CO28="Yes",1,IF('Data Entry'!CO28="No",0,IF('Data Entry'!CO28="N/A","",2)))</f>
        <v>2</v>
      </c>
      <c r="CP7" s="87">
        <f>IF('Data Entry'!CP28="Yes",1,IF('Data Entry'!CP28="No",0,IF('Data Entry'!CP28="N/A","",2)))</f>
        <v>2</v>
      </c>
      <c r="CQ7" s="87">
        <f>IF('Data Entry'!CQ28="Yes",1,IF('Data Entry'!CQ28="No",0,IF('Data Entry'!CQ28="N/A","",2)))</f>
        <v>2</v>
      </c>
      <c r="CR7" s="87">
        <f>IF('Data Entry'!CR28="Yes",1,IF('Data Entry'!CR28="No",0,IF('Data Entry'!CR28="N/A","",2)))</f>
        <v>2</v>
      </c>
      <c r="CS7" s="87">
        <f>IF('Data Entry'!CS28="Yes",1,IF('Data Entry'!CS28="No",0,IF('Data Entry'!CS28="N/A","",2)))</f>
        <v>2</v>
      </c>
      <c r="CT7" s="87">
        <f>IF('Data Entry'!CT28="Yes",1,IF('Data Entry'!CT28="No",0,IF('Data Entry'!CT28="N/A","",2)))</f>
        <v>2</v>
      </c>
      <c r="CU7" s="87">
        <f>IF('Data Entry'!CU28="Yes",1,IF('Data Entry'!CU28="No",0,IF('Data Entry'!CU28="N/A","",2)))</f>
        <v>2</v>
      </c>
      <c r="CV7" s="87">
        <f>IF('Data Entry'!CV28="Yes",1,IF('Data Entry'!CV28="No",0,IF('Data Entry'!CV28="N/A","",2)))</f>
        <v>2</v>
      </c>
      <c r="CW7" s="87">
        <f>IF('Data Entry'!CW28="Yes",1,IF('Data Entry'!CW28="No",0,IF('Data Entry'!CW28="N/A","",2)))</f>
        <v>2</v>
      </c>
      <c r="CX7" s="87">
        <f>IF('Data Entry'!CX28="Yes",1,IF('Data Entry'!CX28="No",0,IF('Data Entry'!CX28="N/A","",2)))</f>
        <v>2</v>
      </c>
      <c r="CY7" s="87">
        <f>IF('Data Entry'!CY28="Yes",1,IF('Data Entry'!CY28="No",0,IF('Data Entry'!CY28="N/A","",2)))</f>
        <v>2</v>
      </c>
      <c r="CZ7" s="87">
        <f>IF('Data Entry'!CZ28="Yes",1,IF('Data Entry'!CZ28="No",0,IF('Data Entry'!CZ28="N/A","",2)))</f>
        <v>2</v>
      </c>
      <c r="DA7" s="87">
        <f>IF('Data Entry'!DA28="Yes",1,IF('Data Entry'!DA28="No",0,IF('Data Entry'!DA28="N/A","",2)))</f>
        <v>2</v>
      </c>
      <c r="DB7" s="87">
        <f>IF('Data Entry'!DB28="Yes",1,IF('Data Entry'!DB28="No",0,IF('Data Entry'!DB28="N/A","",2)))</f>
        <v>2</v>
      </c>
      <c r="DC7" s="87">
        <f>IF('Data Entry'!DC28="Yes",1,IF('Data Entry'!DC28="No",0,IF('Data Entry'!DC28="N/A","",2)))</f>
        <v>2</v>
      </c>
      <c r="DD7" s="87">
        <f>IF('Data Entry'!DD28="Yes",1,IF('Data Entry'!DD28="No",0,IF('Data Entry'!DD28="N/A","",2)))</f>
        <v>2</v>
      </c>
      <c r="DE7" s="87">
        <f>IF('Data Entry'!DE28="Yes",1,IF('Data Entry'!DE28="No",0,IF('Data Entry'!DE28="N/A","",2)))</f>
        <v>2</v>
      </c>
      <c r="DF7" s="87">
        <f>IF('Data Entry'!DF28="Yes",1,IF('Data Entry'!DF28="No",0,IF('Data Entry'!DF28="N/A","",2)))</f>
        <v>2</v>
      </c>
      <c r="DG7" s="87">
        <f>IF('Data Entry'!DG28="Yes",1,IF('Data Entry'!DG28="No",0,IF('Data Entry'!DG28="N/A","",2)))</f>
        <v>2</v>
      </c>
      <c r="DH7" s="87">
        <f>IF('Data Entry'!DH28="Yes",1,IF('Data Entry'!DH28="No",0,IF('Data Entry'!DH28="N/A","",2)))</f>
        <v>2</v>
      </c>
      <c r="DI7" s="87">
        <f>IF('Data Entry'!DI28="Yes",1,IF('Data Entry'!DI28="No",0,IF('Data Entry'!DI28="N/A","",2)))</f>
        <v>2</v>
      </c>
      <c r="DJ7" s="87">
        <f>IF('Data Entry'!DJ28="Yes",1,IF('Data Entry'!DJ28="No",0,IF('Data Entry'!DJ28="N/A","",2)))</f>
        <v>2</v>
      </c>
      <c r="DK7" s="87">
        <f>IF('Data Entry'!DK28="Yes",1,IF('Data Entry'!DK28="No",0,IF('Data Entry'!DK28="N/A","",2)))</f>
        <v>2</v>
      </c>
      <c r="DL7" s="87">
        <f>IF('Data Entry'!DL28="Yes",1,IF('Data Entry'!DL28="No",0,IF('Data Entry'!DL28="N/A","",2)))</f>
        <v>2</v>
      </c>
      <c r="DM7" s="87">
        <f>IF('Data Entry'!DM28="Yes",1,IF('Data Entry'!DM28="No",0,IF('Data Entry'!DM28="N/A","",2)))</f>
        <v>2</v>
      </c>
      <c r="DN7" s="87">
        <f>IF('Data Entry'!DN28="Yes",1,IF('Data Entry'!DN28="No",0,IF('Data Entry'!DN28="N/A","",2)))</f>
        <v>2</v>
      </c>
      <c r="DO7" s="87">
        <f>IF('Data Entry'!DO28="Yes",1,IF('Data Entry'!DO28="No",0,IF('Data Entry'!DO28="N/A","",2)))</f>
        <v>2</v>
      </c>
      <c r="DP7" s="87">
        <f>IF('Data Entry'!DP28="Yes",1,IF('Data Entry'!DP28="No",0,IF('Data Entry'!DP28="N/A","",2)))</f>
        <v>2</v>
      </c>
      <c r="DQ7" s="87">
        <f>IF('Data Entry'!DQ28="Yes",1,IF('Data Entry'!DQ28="No",0,IF('Data Entry'!DQ28="N/A","",2)))</f>
        <v>2</v>
      </c>
      <c r="DR7" s="87">
        <f>IF('Data Entry'!DR28="Yes",1,IF('Data Entry'!DR28="No",0,IF('Data Entry'!DR28="N/A","",2)))</f>
        <v>2</v>
      </c>
      <c r="DS7" s="87">
        <f>IF('Data Entry'!DS28="Yes",1,IF('Data Entry'!DS28="No",0,IF('Data Entry'!DS28="N/A","",2)))</f>
        <v>2</v>
      </c>
      <c r="DT7" s="87">
        <f>IF('Data Entry'!DT28="Yes",1,IF('Data Entry'!DT28="No",0,IF('Data Entry'!DT28="N/A","",2)))</f>
        <v>2</v>
      </c>
    </row>
    <row r="8" spans="1:124" ht="16" customHeight="1">
      <c r="A8" s="164" t="s">
        <v>59</v>
      </c>
      <c r="B8" s="164"/>
      <c r="C8" s="164"/>
      <c r="D8" s="164"/>
      <c r="E8" s="164"/>
      <c r="F8" s="164"/>
      <c r="G8" s="164"/>
      <c r="H8" s="164"/>
      <c r="I8" s="164"/>
      <c r="J8" s="164"/>
      <c r="K8" s="164"/>
      <c r="L8" s="164"/>
      <c r="M8" s="164"/>
      <c r="N8" s="164"/>
      <c r="O8" s="164"/>
      <c r="P8" s="164"/>
      <c r="Q8" s="164"/>
      <c r="R8" s="164"/>
      <c r="S8" s="164"/>
      <c r="T8" s="164"/>
      <c r="U8" s="164"/>
      <c r="V8" s="164"/>
      <c r="W8" s="164"/>
      <c r="X8" s="164"/>
      <c r="Y8" s="164"/>
      <c r="Z8" s="164"/>
      <c r="AA8" s="164"/>
      <c r="AB8" s="164"/>
      <c r="AC8" s="164"/>
      <c r="AD8" s="164"/>
      <c r="AE8" s="164"/>
      <c r="AF8" s="164"/>
      <c r="AG8" s="164"/>
      <c r="AH8" s="164"/>
      <c r="AI8" s="164"/>
      <c r="AJ8" s="164"/>
      <c r="AK8" s="164"/>
      <c r="AL8" s="164"/>
      <c r="AM8" s="164"/>
      <c r="AN8" s="164"/>
      <c r="AO8" s="66"/>
      <c r="AP8" s="66"/>
      <c r="AQ8" s="66"/>
      <c r="AR8" s="66"/>
      <c r="AS8" s="66"/>
      <c r="AT8" s="66"/>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c r="BY8" s="66"/>
      <c r="BZ8" s="66"/>
      <c r="CA8" s="66"/>
      <c r="CB8" s="66"/>
      <c r="CC8" s="66"/>
      <c r="CD8" s="66"/>
      <c r="CE8" s="66"/>
      <c r="CF8" s="66"/>
      <c r="CG8" s="66"/>
      <c r="CH8" s="66"/>
      <c r="CI8" s="66"/>
      <c r="CJ8" s="66"/>
      <c r="CK8" s="66"/>
      <c r="CL8" s="66"/>
      <c r="CM8" s="66"/>
      <c r="CN8" s="66"/>
      <c r="CO8" s="66"/>
      <c r="CP8" s="66"/>
      <c r="CQ8" s="66"/>
      <c r="CR8" s="66"/>
      <c r="CS8" s="66"/>
      <c r="CT8" s="66"/>
      <c r="CU8" s="66"/>
      <c r="CV8" s="66"/>
      <c r="CW8" s="66"/>
      <c r="CX8" s="66"/>
      <c r="CY8" s="66"/>
      <c r="CZ8" s="66"/>
      <c r="DA8" s="66"/>
      <c r="DB8" s="66"/>
      <c r="DC8" s="66"/>
      <c r="DD8" s="66"/>
      <c r="DE8" s="66"/>
      <c r="DF8" s="66"/>
      <c r="DG8" s="66"/>
      <c r="DH8" s="66"/>
      <c r="DI8" s="66"/>
      <c r="DJ8" s="66"/>
      <c r="DK8" s="66"/>
      <c r="DL8" s="66"/>
      <c r="DM8" s="66"/>
      <c r="DN8" s="66"/>
      <c r="DO8" s="66"/>
      <c r="DP8" s="66"/>
      <c r="DQ8" s="66"/>
      <c r="DR8" s="66"/>
      <c r="DS8" s="66"/>
      <c r="DT8" s="66"/>
    </row>
    <row r="9" spans="1:124" ht="16" customHeight="1">
      <c r="A9" s="166" t="s">
        <v>99</v>
      </c>
      <c r="B9" s="166"/>
      <c r="C9" s="166"/>
      <c r="D9" s="166"/>
      <c r="E9" s="87">
        <f>IF('Data Entry'!E30="Yes",1,IF('Data Entry'!E30="No",0,IF('Data Entry'!E30="Not Possible","",2)))</f>
        <v>2</v>
      </c>
      <c r="F9" s="87">
        <f>IF('Data Entry'!F30="Yes",1,IF('Data Entry'!F30="No",0,IF('Data Entry'!F30="Not Possible","",2)))</f>
        <v>2</v>
      </c>
      <c r="G9" s="87">
        <f>IF('Data Entry'!G30="Yes",1,IF('Data Entry'!G30="No",0,IF('Data Entry'!G30="Not Possible","",2)))</f>
        <v>2</v>
      </c>
      <c r="H9" s="87">
        <f>IF('Data Entry'!H30="Yes",1,IF('Data Entry'!H30="No",0,IF('Data Entry'!H30="Not Possible","",2)))</f>
        <v>2</v>
      </c>
      <c r="I9" s="87">
        <f>IF('Data Entry'!I30="Yes",1,IF('Data Entry'!I30="No",0,IF('Data Entry'!I30="Not Possible","",2)))</f>
        <v>2</v>
      </c>
      <c r="J9" s="87">
        <f>IF('Data Entry'!J30="Yes",1,IF('Data Entry'!J30="No",0,IF('Data Entry'!J30="Not Possible","",2)))</f>
        <v>2</v>
      </c>
      <c r="K9" s="87">
        <f>IF('Data Entry'!K30="Yes",1,IF('Data Entry'!K30="No",0,IF('Data Entry'!K30="Not Possible","",2)))</f>
        <v>2</v>
      </c>
      <c r="L9" s="87">
        <f>IF('Data Entry'!L30="Yes",1,IF('Data Entry'!L30="No",0,IF('Data Entry'!L30="Not Possible","",2)))</f>
        <v>2</v>
      </c>
      <c r="M9" s="87">
        <f>IF('Data Entry'!M30="Yes",1,IF('Data Entry'!M30="No",0,IF('Data Entry'!M30="Not Possible","",2)))</f>
        <v>2</v>
      </c>
      <c r="N9" s="87">
        <f>IF('Data Entry'!N30="Yes",1,IF('Data Entry'!N30="No",0,IF('Data Entry'!N30="Not Possible","",2)))</f>
        <v>2</v>
      </c>
      <c r="O9" s="87">
        <f>IF('Data Entry'!O30="Yes",1,IF('Data Entry'!O30="No",0,IF('Data Entry'!O30="Not Possible","",2)))</f>
        <v>2</v>
      </c>
      <c r="P9" s="87">
        <f>IF('Data Entry'!P30="Yes",1,IF('Data Entry'!P30="No",0,IF('Data Entry'!P30="Not Possible","",2)))</f>
        <v>2</v>
      </c>
      <c r="Q9" s="87">
        <f>IF('Data Entry'!Q30="Yes",1,IF('Data Entry'!Q30="No",0,IF('Data Entry'!Q30="Not Possible","",2)))</f>
        <v>2</v>
      </c>
      <c r="R9" s="87">
        <f>IF('Data Entry'!R30="Yes",1,IF('Data Entry'!R30="No",0,IF('Data Entry'!R30="Not Possible","",2)))</f>
        <v>2</v>
      </c>
      <c r="S9" s="87">
        <f>IF('Data Entry'!S30="Yes",1,IF('Data Entry'!S30="No",0,IF('Data Entry'!S30="Not Possible","",2)))</f>
        <v>2</v>
      </c>
      <c r="T9" s="87">
        <f>IF('Data Entry'!T30="Yes",1,IF('Data Entry'!T30="No",0,IF('Data Entry'!T30="Not Possible","",2)))</f>
        <v>2</v>
      </c>
      <c r="U9" s="87">
        <f>IF('Data Entry'!U30="Yes",1,IF('Data Entry'!U30="No",0,IF('Data Entry'!U30="Not Possible","",2)))</f>
        <v>2</v>
      </c>
      <c r="V9" s="87">
        <f>IF('Data Entry'!V30="Yes",1,IF('Data Entry'!V30="No",0,IF('Data Entry'!V30="Not Possible","",2)))</f>
        <v>2</v>
      </c>
      <c r="W9" s="87">
        <f>IF('Data Entry'!W30="Yes",1,IF('Data Entry'!W30="No",0,IF('Data Entry'!W30="Not Possible","",2)))</f>
        <v>2</v>
      </c>
      <c r="X9" s="87">
        <f>IF('Data Entry'!X30="Yes",1,IF('Data Entry'!X30="No",0,IF('Data Entry'!X30="Not Possible","",2)))</f>
        <v>2</v>
      </c>
      <c r="Y9" s="87">
        <f>IF('Data Entry'!Y30="Yes",1,IF('Data Entry'!Y30="No",0,IF('Data Entry'!Y30="Not Possible","",2)))</f>
        <v>2</v>
      </c>
      <c r="Z9" s="87">
        <f>IF('Data Entry'!Z30="Yes",1,IF('Data Entry'!Z30="No",0,IF('Data Entry'!Z30="Not Possible","",2)))</f>
        <v>2</v>
      </c>
      <c r="AA9" s="87">
        <f>IF('Data Entry'!AA30="Yes",1,IF('Data Entry'!AA30="No",0,IF('Data Entry'!AA30="Not Possible","",2)))</f>
        <v>2</v>
      </c>
      <c r="AB9" s="87">
        <f>IF('Data Entry'!AB30="Yes",1,IF('Data Entry'!AB30="No",0,IF('Data Entry'!AB30="Not Possible","",2)))</f>
        <v>2</v>
      </c>
      <c r="AC9" s="87">
        <f>IF('Data Entry'!AC30="Yes",1,IF('Data Entry'!AC30="No",0,IF('Data Entry'!AC30="Not Possible","",2)))</f>
        <v>2</v>
      </c>
      <c r="AD9" s="87">
        <f>IF('Data Entry'!AD30="Yes",1,IF('Data Entry'!AD30="No",0,IF('Data Entry'!AD30="Not Possible","",2)))</f>
        <v>2</v>
      </c>
      <c r="AE9" s="87">
        <f>IF('Data Entry'!AE30="Yes",1,IF('Data Entry'!AE30="No",0,IF('Data Entry'!AE30="Not Possible","",2)))</f>
        <v>2</v>
      </c>
      <c r="AF9" s="87">
        <f>IF('Data Entry'!AF30="Yes",1,IF('Data Entry'!AF30="No",0,IF('Data Entry'!AF30="Not Possible","",2)))</f>
        <v>2</v>
      </c>
      <c r="AG9" s="87">
        <f>IF('Data Entry'!AG30="Yes",1,IF('Data Entry'!AG30="No",0,IF('Data Entry'!AG30="Not Possible","",2)))</f>
        <v>2</v>
      </c>
      <c r="AH9" s="87">
        <f>IF('Data Entry'!AH30="Yes",1,IF('Data Entry'!AH30="No",0,IF('Data Entry'!AH30="Not Possible","",2)))</f>
        <v>2</v>
      </c>
      <c r="AI9" s="87">
        <f>IF('Data Entry'!AI30="Yes",1,IF('Data Entry'!AI30="No",0,IF('Data Entry'!AI30="Not Possible","",2)))</f>
        <v>2</v>
      </c>
      <c r="AJ9" s="87">
        <f>IF('Data Entry'!AJ30="Yes",1,IF('Data Entry'!AJ30="No",0,IF('Data Entry'!AJ30="Not Possible","",2)))</f>
        <v>2</v>
      </c>
      <c r="AK9" s="87">
        <f>IF('Data Entry'!AK30="Yes",1,IF('Data Entry'!AK30="No",0,IF('Data Entry'!AK30="Not Possible","",2)))</f>
        <v>2</v>
      </c>
      <c r="AL9" s="87">
        <f>IF('Data Entry'!AL30="Yes",1,IF('Data Entry'!AL30="No",0,IF('Data Entry'!AL30="Not Possible","",2)))</f>
        <v>2</v>
      </c>
      <c r="AM9" s="87">
        <f>IF('Data Entry'!AM30="Yes",1,IF('Data Entry'!AM30="No",0,IF('Data Entry'!AM30="Not Possible","",2)))</f>
        <v>2</v>
      </c>
      <c r="AN9" s="87">
        <f>IF('Data Entry'!AN30="Yes",1,IF('Data Entry'!AN30="No",0,IF('Data Entry'!AN30="Not Possible","",2)))</f>
        <v>2</v>
      </c>
      <c r="AO9" s="87">
        <f>IF('Data Entry'!AO30="Yes",1,IF('Data Entry'!AO30="No",0,IF('Data Entry'!AO30="Not Possible","",2)))</f>
        <v>2</v>
      </c>
      <c r="AP9" s="87">
        <f>IF('Data Entry'!AP30="Yes",1,IF('Data Entry'!AP30="No",0,IF('Data Entry'!AP30="Not Possible","",2)))</f>
        <v>2</v>
      </c>
      <c r="AQ9" s="87">
        <f>IF('Data Entry'!AQ30="Yes",1,IF('Data Entry'!AQ30="No",0,IF('Data Entry'!AQ30="Not Possible","",2)))</f>
        <v>2</v>
      </c>
      <c r="AR9" s="87">
        <f>IF('Data Entry'!AR30="Yes",1,IF('Data Entry'!AR30="No",0,IF('Data Entry'!AR30="Not Possible","",2)))</f>
        <v>2</v>
      </c>
      <c r="AS9" s="87">
        <f>IF('Data Entry'!AS30="Yes",1,IF('Data Entry'!AS30="No",0,IF('Data Entry'!AS30="Not Possible","",2)))</f>
        <v>2</v>
      </c>
      <c r="AT9" s="87">
        <f>IF('Data Entry'!AT30="Yes",1,IF('Data Entry'!AT30="No",0,IF('Data Entry'!AT30="Not Possible","",2)))</f>
        <v>2</v>
      </c>
      <c r="AU9" s="87">
        <f>IF('Data Entry'!AU30="Yes",1,IF('Data Entry'!AU30="No",0,IF('Data Entry'!AU30="Not Possible","",2)))</f>
        <v>2</v>
      </c>
      <c r="AV9" s="87">
        <f>IF('Data Entry'!AV30="Yes",1,IF('Data Entry'!AV30="No",0,IF('Data Entry'!AV30="Not Possible","",2)))</f>
        <v>2</v>
      </c>
      <c r="AW9" s="87">
        <f>IF('Data Entry'!AW30="Yes",1,IF('Data Entry'!AW30="No",0,IF('Data Entry'!AW30="Not Possible","",2)))</f>
        <v>2</v>
      </c>
      <c r="AX9" s="87">
        <f>IF('Data Entry'!AX30="Yes",1,IF('Data Entry'!AX30="No",0,IF('Data Entry'!AX30="Not Possible","",2)))</f>
        <v>2</v>
      </c>
      <c r="AY9" s="87">
        <f>IF('Data Entry'!AY30="Yes",1,IF('Data Entry'!AY30="No",0,IF('Data Entry'!AY30="Not Possible","",2)))</f>
        <v>2</v>
      </c>
      <c r="AZ9" s="87">
        <f>IF('Data Entry'!AZ30="Yes",1,IF('Data Entry'!AZ30="No",0,IF('Data Entry'!AZ30="Not Possible","",2)))</f>
        <v>2</v>
      </c>
      <c r="BA9" s="87">
        <f>IF('Data Entry'!BA30="Yes",1,IF('Data Entry'!BA30="No",0,IF('Data Entry'!BA30="Not Possible","",2)))</f>
        <v>2</v>
      </c>
      <c r="BB9" s="87">
        <f>IF('Data Entry'!BB30="Yes",1,IF('Data Entry'!BB30="No",0,IF('Data Entry'!BB30="Not Possible","",2)))</f>
        <v>2</v>
      </c>
      <c r="BC9" s="87">
        <f>IF('Data Entry'!BC30="Yes",1,IF('Data Entry'!BC30="No",0,IF('Data Entry'!BC30="Not Possible","",2)))</f>
        <v>2</v>
      </c>
      <c r="BD9" s="87">
        <f>IF('Data Entry'!BD30="Yes",1,IF('Data Entry'!BD30="No",0,IF('Data Entry'!BD30="Not Possible","",2)))</f>
        <v>2</v>
      </c>
      <c r="BE9" s="87">
        <f>IF('Data Entry'!BE30="Yes",1,IF('Data Entry'!BE30="No",0,IF('Data Entry'!BE30="Not Possible","",2)))</f>
        <v>2</v>
      </c>
      <c r="BF9" s="87">
        <f>IF('Data Entry'!BF30="Yes",1,IF('Data Entry'!BF30="No",0,IF('Data Entry'!BF30="Not Possible","",2)))</f>
        <v>2</v>
      </c>
      <c r="BG9" s="87">
        <f>IF('Data Entry'!BG30="Yes",1,IF('Data Entry'!BG30="No",0,IF('Data Entry'!BG30="Not Possible","",2)))</f>
        <v>2</v>
      </c>
      <c r="BH9" s="87">
        <f>IF('Data Entry'!BH30="Yes",1,IF('Data Entry'!BH30="No",0,IF('Data Entry'!BH30="Not Possible","",2)))</f>
        <v>2</v>
      </c>
      <c r="BI9" s="87">
        <f>IF('Data Entry'!BI30="Yes",1,IF('Data Entry'!BI30="No",0,IF('Data Entry'!BI30="Not Possible","",2)))</f>
        <v>2</v>
      </c>
      <c r="BJ9" s="87">
        <f>IF('Data Entry'!BJ30="Yes",1,IF('Data Entry'!BJ30="No",0,IF('Data Entry'!BJ30="Not Possible","",2)))</f>
        <v>2</v>
      </c>
      <c r="BK9" s="87">
        <f>IF('Data Entry'!BK30="Yes",1,IF('Data Entry'!BK30="No",0,IF('Data Entry'!BK30="Not Possible","",2)))</f>
        <v>2</v>
      </c>
      <c r="BL9" s="87">
        <f>IF('Data Entry'!BL30="Yes",1,IF('Data Entry'!BL30="No",0,IF('Data Entry'!BL30="Not Possible","",2)))</f>
        <v>2</v>
      </c>
      <c r="BM9" s="87">
        <f>IF('Data Entry'!BM30="Yes",1,IF('Data Entry'!BM30="No",0,IF('Data Entry'!BM30="Not Possible","",2)))</f>
        <v>2</v>
      </c>
      <c r="BN9" s="87">
        <f>IF('Data Entry'!BN30="Yes",1,IF('Data Entry'!BN30="No",0,IF('Data Entry'!BN30="Not Possible","",2)))</f>
        <v>2</v>
      </c>
      <c r="BO9" s="87">
        <f>IF('Data Entry'!BO30="Yes",1,IF('Data Entry'!BO30="No",0,IF('Data Entry'!BO30="Not Possible","",2)))</f>
        <v>2</v>
      </c>
      <c r="BP9" s="87">
        <f>IF('Data Entry'!BP30="Yes",1,IF('Data Entry'!BP30="No",0,IF('Data Entry'!BP30="Not Possible","",2)))</f>
        <v>2</v>
      </c>
      <c r="BQ9" s="87">
        <f>IF('Data Entry'!BQ30="Yes",1,IF('Data Entry'!BQ30="No",0,IF('Data Entry'!BQ30="Not Possible","",2)))</f>
        <v>2</v>
      </c>
      <c r="BR9" s="87">
        <f>IF('Data Entry'!BR30="Yes",1,IF('Data Entry'!BR30="No",0,IF('Data Entry'!BR30="Not Possible","",2)))</f>
        <v>2</v>
      </c>
      <c r="BS9" s="87">
        <f>IF('Data Entry'!BS30="Yes",1,IF('Data Entry'!BS30="No",0,IF('Data Entry'!BS30="Not Possible","",2)))</f>
        <v>2</v>
      </c>
      <c r="BT9" s="87">
        <f>IF('Data Entry'!BT30="Yes",1,IF('Data Entry'!BT30="No",0,IF('Data Entry'!BT30="Not Possible","",2)))</f>
        <v>2</v>
      </c>
      <c r="BU9" s="87">
        <f>IF('Data Entry'!BU30="Yes",1,IF('Data Entry'!BU30="No",0,IF('Data Entry'!BU30="Not Possible","",2)))</f>
        <v>2</v>
      </c>
      <c r="BV9" s="87">
        <f>IF('Data Entry'!BV30="Yes",1,IF('Data Entry'!BV30="No",0,IF('Data Entry'!BV30="Not Possible","",2)))</f>
        <v>2</v>
      </c>
      <c r="BW9" s="87">
        <f>IF('Data Entry'!BW30="Yes",1,IF('Data Entry'!BW30="No",0,IF('Data Entry'!BW30="Not Possible","",2)))</f>
        <v>2</v>
      </c>
      <c r="BX9" s="87">
        <f>IF('Data Entry'!BX30="Yes",1,IF('Data Entry'!BX30="No",0,IF('Data Entry'!BX30="Not Possible","",2)))</f>
        <v>2</v>
      </c>
      <c r="BY9" s="87">
        <f>IF('Data Entry'!BY30="Yes",1,IF('Data Entry'!BY30="No",0,IF('Data Entry'!BY30="Not Possible","",2)))</f>
        <v>2</v>
      </c>
      <c r="BZ9" s="87">
        <f>IF('Data Entry'!BZ30="Yes",1,IF('Data Entry'!BZ30="No",0,IF('Data Entry'!BZ30="Not Possible","",2)))</f>
        <v>2</v>
      </c>
      <c r="CA9" s="87">
        <f>IF('Data Entry'!CA30="Yes",1,IF('Data Entry'!CA30="No",0,IF('Data Entry'!CA30="Not Possible","",2)))</f>
        <v>2</v>
      </c>
      <c r="CB9" s="87">
        <f>IF('Data Entry'!CB30="Yes",1,IF('Data Entry'!CB30="No",0,IF('Data Entry'!CB30="Not Possible","",2)))</f>
        <v>2</v>
      </c>
      <c r="CC9" s="87">
        <f>IF('Data Entry'!CC30="Yes",1,IF('Data Entry'!CC30="No",0,IF('Data Entry'!CC30="Not Possible","",2)))</f>
        <v>2</v>
      </c>
      <c r="CD9" s="87">
        <f>IF('Data Entry'!CD30="Yes",1,IF('Data Entry'!CD30="No",0,IF('Data Entry'!CD30="Not Possible","",2)))</f>
        <v>2</v>
      </c>
      <c r="CE9" s="87">
        <f>IF('Data Entry'!CE30="Yes",1,IF('Data Entry'!CE30="No",0,IF('Data Entry'!CE30="Not Possible","",2)))</f>
        <v>2</v>
      </c>
      <c r="CF9" s="87">
        <f>IF('Data Entry'!CF30="Yes",1,IF('Data Entry'!CF30="No",0,IF('Data Entry'!CF30="Not Possible","",2)))</f>
        <v>2</v>
      </c>
      <c r="CG9" s="87">
        <f>IF('Data Entry'!CG30="Yes",1,IF('Data Entry'!CG30="No",0,IF('Data Entry'!CG30="Not Possible","",2)))</f>
        <v>2</v>
      </c>
      <c r="CH9" s="87">
        <f>IF('Data Entry'!CH30="Yes",1,IF('Data Entry'!CH30="No",0,IF('Data Entry'!CH30="Not Possible","",2)))</f>
        <v>2</v>
      </c>
      <c r="CI9" s="87">
        <f>IF('Data Entry'!CI30="Yes",1,IF('Data Entry'!CI30="No",0,IF('Data Entry'!CI30="Not Possible","",2)))</f>
        <v>2</v>
      </c>
      <c r="CJ9" s="87">
        <f>IF('Data Entry'!CJ30="Yes",1,IF('Data Entry'!CJ30="No",0,IF('Data Entry'!CJ30="Not Possible","",2)))</f>
        <v>2</v>
      </c>
      <c r="CK9" s="87">
        <f>IF('Data Entry'!CK30="Yes",1,IF('Data Entry'!CK30="No",0,IF('Data Entry'!CK30="Not Possible","",2)))</f>
        <v>2</v>
      </c>
      <c r="CL9" s="87">
        <f>IF('Data Entry'!CL30="Yes",1,IF('Data Entry'!CL30="No",0,IF('Data Entry'!CL30="Not Possible","",2)))</f>
        <v>2</v>
      </c>
      <c r="CM9" s="87">
        <f>IF('Data Entry'!CM30="Yes",1,IF('Data Entry'!CM30="No",0,IF('Data Entry'!CM30="Not Possible","",2)))</f>
        <v>2</v>
      </c>
      <c r="CN9" s="87">
        <f>IF('Data Entry'!CN30="Yes",1,IF('Data Entry'!CN30="No",0,IF('Data Entry'!CN30="Not Possible","",2)))</f>
        <v>2</v>
      </c>
      <c r="CO9" s="87">
        <f>IF('Data Entry'!CO30="Yes",1,IF('Data Entry'!CO30="No",0,IF('Data Entry'!CO30="Not Possible","",2)))</f>
        <v>2</v>
      </c>
      <c r="CP9" s="87">
        <f>IF('Data Entry'!CP30="Yes",1,IF('Data Entry'!CP30="No",0,IF('Data Entry'!CP30="Not Possible","",2)))</f>
        <v>2</v>
      </c>
      <c r="CQ9" s="87">
        <f>IF('Data Entry'!CQ30="Yes",1,IF('Data Entry'!CQ30="No",0,IF('Data Entry'!CQ30="Not Possible","",2)))</f>
        <v>2</v>
      </c>
      <c r="CR9" s="87">
        <f>IF('Data Entry'!CR30="Yes",1,IF('Data Entry'!CR30="No",0,IF('Data Entry'!CR30="Not Possible","",2)))</f>
        <v>2</v>
      </c>
      <c r="CS9" s="87">
        <f>IF('Data Entry'!CS30="Yes",1,IF('Data Entry'!CS30="No",0,IF('Data Entry'!CS30="Not Possible","",2)))</f>
        <v>2</v>
      </c>
      <c r="CT9" s="87">
        <f>IF('Data Entry'!CT30="Yes",1,IF('Data Entry'!CT30="No",0,IF('Data Entry'!CT30="Not Possible","",2)))</f>
        <v>2</v>
      </c>
      <c r="CU9" s="87">
        <f>IF('Data Entry'!CU30="Yes",1,IF('Data Entry'!CU30="No",0,IF('Data Entry'!CU30="Not Possible","",2)))</f>
        <v>2</v>
      </c>
      <c r="CV9" s="87">
        <f>IF('Data Entry'!CV30="Yes",1,IF('Data Entry'!CV30="No",0,IF('Data Entry'!CV30="Not Possible","",2)))</f>
        <v>2</v>
      </c>
      <c r="CW9" s="87">
        <f>IF('Data Entry'!CW30="Yes",1,IF('Data Entry'!CW30="No",0,IF('Data Entry'!CW30="Not Possible","",2)))</f>
        <v>2</v>
      </c>
      <c r="CX9" s="87">
        <f>IF('Data Entry'!CX30="Yes",1,IF('Data Entry'!CX30="No",0,IF('Data Entry'!CX30="Not Possible","",2)))</f>
        <v>2</v>
      </c>
      <c r="CY9" s="87">
        <f>IF('Data Entry'!CY30="Yes",1,IF('Data Entry'!CY30="No",0,IF('Data Entry'!CY30="Not Possible","",2)))</f>
        <v>2</v>
      </c>
      <c r="CZ9" s="87">
        <f>IF('Data Entry'!CZ30="Yes",1,IF('Data Entry'!CZ30="No",0,IF('Data Entry'!CZ30="Not Possible","",2)))</f>
        <v>2</v>
      </c>
      <c r="DA9" s="87">
        <f>IF('Data Entry'!DA30="Yes",1,IF('Data Entry'!DA30="No",0,IF('Data Entry'!DA30="Not Possible","",2)))</f>
        <v>2</v>
      </c>
      <c r="DB9" s="87">
        <f>IF('Data Entry'!DB30="Yes",1,IF('Data Entry'!DB30="No",0,IF('Data Entry'!DB30="Not Possible","",2)))</f>
        <v>2</v>
      </c>
      <c r="DC9" s="87">
        <f>IF('Data Entry'!DC30="Yes",1,IF('Data Entry'!DC30="No",0,IF('Data Entry'!DC30="Not Possible","",2)))</f>
        <v>2</v>
      </c>
      <c r="DD9" s="87">
        <f>IF('Data Entry'!DD30="Yes",1,IF('Data Entry'!DD30="No",0,IF('Data Entry'!DD30="Not Possible","",2)))</f>
        <v>2</v>
      </c>
      <c r="DE9" s="87">
        <f>IF('Data Entry'!DE30="Yes",1,IF('Data Entry'!DE30="No",0,IF('Data Entry'!DE30="Not Possible","",2)))</f>
        <v>2</v>
      </c>
      <c r="DF9" s="87">
        <f>IF('Data Entry'!DF30="Yes",1,IF('Data Entry'!DF30="No",0,IF('Data Entry'!DF30="Not Possible","",2)))</f>
        <v>2</v>
      </c>
      <c r="DG9" s="87">
        <f>IF('Data Entry'!DG30="Yes",1,IF('Data Entry'!DG30="No",0,IF('Data Entry'!DG30="Not Possible","",2)))</f>
        <v>2</v>
      </c>
      <c r="DH9" s="87">
        <f>IF('Data Entry'!DH30="Yes",1,IF('Data Entry'!DH30="No",0,IF('Data Entry'!DH30="Not Possible","",2)))</f>
        <v>2</v>
      </c>
      <c r="DI9" s="87">
        <f>IF('Data Entry'!DI30="Yes",1,IF('Data Entry'!DI30="No",0,IF('Data Entry'!DI30="Not Possible","",2)))</f>
        <v>2</v>
      </c>
      <c r="DJ9" s="87">
        <f>IF('Data Entry'!DJ30="Yes",1,IF('Data Entry'!DJ30="No",0,IF('Data Entry'!DJ30="Not Possible","",2)))</f>
        <v>2</v>
      </c>
      <c r="DK9" s="87">
        <f>IF('Data Entry'!DK30="Yes",1,IF('Data Entry'!DK30="No",0,IF('Data Entry'!DK30="Not Possible","",2)))</f>
        <v>2</v>
      </c>
      <c r="DL9" s="87">
        <f>IF('Data Entry'!DL30="Yes",1,IF('Data Entry'!DL30="No",0,IF('Data Entry'!DL30="Not Possible","",2)))</f>
        <v>2</v>
      </c>
      <c r="DM9" s="87">
        <f>IF('Data Entry'!DM30="Yes",1,IF('Data Entry'!DM30="No",0,IF('Data Entry'!DM30="Not Possible","",2)))</f>
        <v>2</v>
      </c>
      <c r="DN9" s="87">
        <f>IF('Data Entry'!DN30="Yes",1,IF('Data Entry'!DN30="No",0,IF('Data Entry'!DN30="Not Possible","",2)))</f>
        <v>2</v>
      </c>
      <c r="DO9" s="87">
        <f>IF('Data Entry'!DO30="Yes",1,IF('Data Entry'!DO30="No",0,IF('Data Entry'!DO30="Not Possible","",2)))</f>
        <v>2</v>
      </c>
      <c r="DP9" s="87">
        <f>IF('Data Entry'!DP30="Yes",1,IF('Data Entry'!DP30="No",0,IF('Data Entry'!DP30="Not Possible","",2)))</f>
        <v>2</v>
      </c>
      <c r="DQ9" s="87">
        <f>IF('Data Entry'!DQ30="Yes",1,IF('Data Entry'!DQ30="No",0,IF('Data Entry'!DQ30="Not Possible","",2)))</f>
        <v>2</v>
      </c>
      <c r="DR9" s="87">
        <f>IF('Data Entry'!DR30="Yes",1,IF('Data Entry'!DR30="No",0,IF('Data Entry'!DR30="Not Possible","",2)))</f>
        <v>2</v>
      </c>
      <c r="DS9" s="87">
        <f>IF('Data Entry'!DS30="Yes",1,IF('Data Entry'!DS30="No",0,IF('Data Entry'!DS30="Not Possible","",2)))</f>
        <v>2</v>
      </c>
      <c r="DT9" s="87">
        <f>IF('Data Entry'!DT30="Yes",1,IF('Data Entry'!DT30="No",0,IF('Data Entry'!DT30="Not Possible","",2)))</f>
        <v>2</v>
      </c>
    </row>
    <row r="10" spans="1:124" ht="16" customHeight="1">
      <c r="A10" s="166" t="s">
        <v>6</v>
      </c>
      <c r="B10" s="166"/>
      <c r="C10" s="166"/>
      <c r="D10" s="166"/>
      <c r="E10" s="87">
        <f>IF('Data Entry'!E31="Yes",1,IF('Data Entry'!E31="No",0,IF('Data Entry'!E31="N/A","",2)))</f>
        <v>2</v>
      </c>
      <c r="F10" s="87">
        <f>IF('Data Entry'!F31="Yes",1,IF('Data Entry'!F31="No",0,IF('Data Entry'!F31="N/A","",2)))</f>
        <v>2</v>
      </c>
      <c r="G10" s="87">
        <f>IF('Data Entry'!G31="Yes",1,IF('Data Entry'!G31="No",0,IF('Data Entry'!G31="N/A","",2)))</f>
        <v>2</v>
      </c>
      <c r="H10" s="87">
        <f>IF('Data Entry'!H31="Yes",1,IF('Data Entry'!H31="No",0,IF('Data Entry'!H31="N/A","",2)))</f>
        <v>2</v>
      </c>
      <c r="I10" s="87">
        <f>IF('Data Entry'!I31="Yes",1,IF('Data Entry'!I31="No",0,IF('Data Entry'!I31="N/A","",2)))</f>
        <v>2</v>
      </c>
      <c r="J10" s="87">
        <f>IF('Data Entry'!J31="Yes",1,IF('Data Entry'!J31="No",0,IF('Data Entry'!J31="N/A","",2)))</f>
        <v>2</v>
      </c>
      <c r="K10" s="87">
        <f>IF('Data Entry'!K31="Yes",1,IF('Data Entry'!K31="No",0,IF('Data Entry'!K31="N/A","",2)))</f>
        <v>2</v>
      </c>
      <c r="L10" s="87">
        <f>IF('Data Entry'!L31="Yes",1,IF('Data Entry'!L31="No",0,IF('Data Entry'!L31="N/A","",2)))</f>
        <v>2</v>
      </c>
      <c r="M10" s="87">
        <f>IF('Data Entry'!M31="Yes",1,IF('Data Entry'!M31="No",0,IF('Data Entry'!M31="N/A","",2)))</f>
        <v>2</v>
      </c>
      <c r="N10" s="87">
        <f>IF('Data Entry'!N31="Yes",1,IF('Data Entry'!N31="No",0,IF('Data Entry'!N31="N/A","",2)))</f>
        <v>2</v>
      </c>
      <c r="O10" s="87">
        <f>IF('Data Entry'!O31="Yes",1,IF('Data Entry'!O31="No",0,IF('Data Entry'!O31="N/A","",2)))</f>
        <v>2</v>
      </c>
      <c r="P10" s="87">
        <f>IF('Data Entry'!P31="Yes",1,IF('Data Entry'!P31="No",0,IF('Data Entry'!P31="N/A","",2)))</f>
        <v>2</v>
      </c>
      <c r="Q10" s="87">
        <f>IF('Data Entry'!Q31="Yes",1,IF('Data Entry'!Q31="No",0,IF('Data Entry'!Q31="N/A","",2)))</f>
        <v>2</v>
      </c>
      <c r="R10" s="87">
        <f>IF('Data Entry'!R31="Yes",1,IF('Data Entry'!R31="No",0,IF('Data Entry'!R31="N/A","",2)))</f>
        <v>2</v>
      </c>
      <c r="S10" s="87">
        <f>IF('Data Entry'!S31="Yes",1,IF('Data Entry'!S31="No",0,IF('Data Entry'!S31="N/A","",2)))</f>
        <v>2</v>
      </c>
      <c r="T10" s="87">
        <f>IF('Data Entry'!T31="Yes",1,IF('Data Entry'!T31="No",0,IF('Data Entry'!T31="N/A","",2)))</f>
        <v>2</v>
      </c>
      <c r="U10" s="87">
        <f>IF('Data Entry'!U31="Yes",1,IF('Data Entry'!U31="No",0,IF('Data Entry'!U31="N/A","",2)))</f>
        <v>2</v>
      </c>
      <c r="V10" s="87">
        <f>IF('Data Entry'!V31="Yes",1,IF('Data Entry'!V31="No",0,IF('Data Entry'!V31="N/A","",2)))</f>
        <v>2</v>
      </c>
      <c r="W10" s="87">
        <f>IF('Data Entry'!W31="Yes",1,IF('Data Entry'!W31="No",0,IF('Data Entry'!W31="N/A","",2)))</f>
        <v>2</v>
      </c>
      <c r="X10" s="87">
        <f>IF('Data Entry'!X31="Yes",1,IF('Data Entry'!X31="No",0,IF('Data Entry'!X31="N/A","",2)))</f>
        <v>2</v>
      </c>
      <c r="Y10" s="87">
        <f>IF('Data Entry'!Y31="Yes",1,IF('Data Entry'!Y31="No",0,IF('Data Entry'!Y31="N/A","",2)))</f>
        <v>2</v>
      </c>
      <c r="Z10" s="87">
        <f>IF('Data Entry'!Z31="Yes",1,IF('Data Entry'!Z31="No",0,IF('Data Entry'!Z31="N/A","",2)))</f>
        <v>2</v>
      </c>
      <c r="AA10" s="87">
        <f>IF('Data Entry'!AA31="Yes",1,IF('Data Entry'!AA31="No",0,IF('Data Entry'!AA31="N/A","",2)))</f>
        <v>2</v>
      </c>
      <c r="AB10" s="87">
        <f>IF('Data Entry'!AB31="Yes",1,IF('Data Entry'!AB31="No",0,IF('Data Entry'!AB31="N/A","",2)))</f>
        <v>2</v>
      </c>
      <c r="AC10" s="87">
        <f>IF('Data Entry'!AC31="Yes",1,IF('Data Entry'!AC31="No",0,IF('Data Entry'!AC31="N/A","",2)))</f>
        <v>2</v>
      </c>
      <c r="AD10" s="87">
        <f>IF('Data Entry'!AD31="Yes",1,IF('Data Entry'!AD31="No",0,IF('Data Entry'!AD31="N/A","",2)))</f>
        <v>2</v>
      </c>
      <c r="AE10" s="87">
        <f>IF('Data Entry'!AE31="Yes",1,IF('Data Entry'!AE31="No",0,IF('Data Entry'!AE31="N/A","",2)))</f>
        <v>2</v>
      </c>
      <c r="AF10" s="87">
        <f>IF('Data Entry'!AF31="Yes",1,IF('Data Entry'!AF31="No",0,IF('Data Entry'!AF31="N/A","",2)))</f>
        <v>2</v>
      </c>
      <c r="AG10" s="87">
        <f>IF('Data Entry'!AG31="Yes",1,IF('Data Entry'!AG31="No",0,IF('Data Entry'!AG31="N/A","",2)))</f>
        <v>2</v>
      </c>
      <c r="AH10" s="87">
        <f>IF('Data Entry'!AH31="Yes",1,IF('Data Entry'!AH31="No",0,IF('Data Entry'!AH31="N/A","",2)))</f>
        <v>2</v>
      </c>
      <c r="AI10" s="87">
        <f>IF('Data Entry'!AI31="Yes",1,IF('Data Entry'!AI31="No",0,IF('Data Entry'!AI31="N/A","",2)))</f>
        <v>2</v>
      </c>
      <c r="AJ10" s="87">
        <f>IF('Data Entry'!AJ31="Yes",1,IF('Data Entry'!AJ31="No",0,IF('Data Entry'!AJ31="N/A","",2)))</f>
        <v>2</v>
      </c>
      <c r="AK10" s="87">
        <f>IF('Data Entry'!AK31="Yes",1,IF('Data Entry'!AK31="No",0,IF('Data Entry'!AK31="N/A","",2)))</f>
        <v>2</v>
      </c>
      <c r="AL10" s="87">
        <f>IF('Data Entry'!AL31="Yes",1,IF('Data Entry'!AL31="No",0,IF('Data Entry'!AL31="N/A","",2)))</f>
        <v>2</v>
      </c>
      <c r="AM10" s="87">
        <f>IF('Data Entry'!AM31="Yes",1,IF('Data Entry'!AM31="No",0,IF('Data Entry'!AM31="N/A","",2)))</f>
        <v>2</v>
      </c>
      <c r="AN10" s="87">
        <f>IF('Data Entry'!AN31="Yes",1,IF('Data Entry'!AN31="No",0,IF('Data Entry'!AN31="N/A","",2)))</f>
        <v>2</v>
      </c>
      <c r="AO10" s="87">
        <f>IF('Data Entry'!AO31="Yes",1,IF('Data Entry'!AO31="No",0,IF('Data Entry'!AO31="N/A","",2)))</f>
        <v>2</v>
      </c>
      <c r="AP10" s="87">
        <f>IF('Data Entry'!AP31="Yes",1,IF('Data Entry'!AP31="No",0,IF('Data Entry'!AP31="N/A","",2)))</f>
        <v>2</v>
      </c>
      <c r="AQ10" s="87">
        <f>IF('Data Entry'!AQ31="Yes",1,IF('Data Entry'!AQ31="No",0,IF('Data Entry'!AQ31="N/A","",2)))</f>
        <v>2</v>
      </c>
      <c r="AR10" s="87">
        <f>IF('Data Entry'!AR31="Yes",1,IF('Data Entry'!AR31="No",0,IF('Data Entry'!AR31="N/A","",2)))</f>
        <v>2</v>
      </c>
      <c r="AS10" s="87">
        <f>IF('Data Entry'!AS31="Yes",1,IF('Data Entry'!AS31="No",0,IF('Data Entry'!AS31="N/A","",2)))</f>
        <v>2</v>
      </c>
      <c r="AT10" s="87">
        <f>IF('Data Entry'!AT31="Yes",1,IF('Data Entry'!AT31="No",0,IF('Data Entry'!AT31="N/A","",2)))</f>
        <v>2</v>
      </c>
      <c r="AU10" s="87">
        <f>IF('Data Entry'!AU31="Yes",1,IF('Data Entry'!AU31="No",0,IF('Data Entry'!AU31="N/A","",2)))</f>
        <v>2</v>
      </c>
      <c r="AV10" s="87">
        <f>IF('Data Entry'!AV31="Yes",1,IF('Data Entry'!AV31="No",0,IF('Data Entry'!AV31="N/A","",2)))</f>
        <v>2</v>
      </c>
      <c r="AW10" s="87">
        <f>IF('Data Entry'!AW31="Yes",1,IF('Data Entry'!AW31="No",0,IF('Data Entry'!AW31="N/A","",2)))</f>
        <v>2</v>
      </c>
      <c r="AX10" s="87">
        <f>IF('Data Entry'!AX31="Yes",1,IF('Data Entry'!AX31="No",0,IF('Data Entry'!AX31="N/A","",2)))</f>
        <v>2</v>
      </c>
      <c r="AY10" s="87">
        <f>IF('Data Entry'!AY31="Yes",1,IF('Data Entry'!AY31="No",0,IF('Data Entry'!AY31="N/A","",2)))</f>
        <v>2</v>
      </c>
      <c r="AZ10" s="87">
        <f>IF('Data Entry'!AZ31="Yes",1,IF('Data Entry'!AZ31="No",0,IF('Data Entry'!AZ31="N/A","",2)))</f>
        <v>2</v>
      </c>
      <c r="BA10" s="87">
        <f>IF('Data Entry'!BA31="Yes",1,IF('Data Entry'!BA31="No",0,IF('Data Entry'!BA31="N/A","",2)))</f>
        <v>2</v>
      </c>
      <c r="BB10" s="87">
        <f>IF('Data Entry'!BB31="Yes",1,IF('Data Entry'!BB31="No",0,IF('Data Entry'!BB31="N/A","",2)))</f>
        <v>2</v>
      </c>
      <c r="BC10" s="87">
        <f>IF('Data Entry'!BC31="Yes",1,IF('Data Entry'!BC31="No",0,IF('Data Entry'!BC31="N/A","",2)))</f>
        <v>2</v>
      </c>
      <c r="BD10" s="87">
        <f>IF('Data Entry'!BD31="Yes",1,IF('Data Entry'!BD31="No",0,IF('Data Entry'!BD31="N/A","",2)))</f>
        <v>2</v>
      </c>
      <c r="BE10" s="87">
        <f>IF('Data Entry'!BE31="Yes",1,IF('Data Entry'!BE31="No",0,IF('Data Entry'!BE31="N/A","",2)))</f>
        <v>2</v>
      </c>
      <c r="BF10" s="87">
        <f>IF('Data Entry'!BF31="Yes",1,IF('Data Entry'!BF31="No",0,IF('Data Entry'!BF31="N/A","",2)))</f>
        <v>2</v>
      </c>
      <c r="BG10" s="87">
        <f>IF('Data Entry'!BG31="Yes",1,IF('Data Entry'!BG31="No",0,IF('Data Entry'!BG31="N/A","",2)))</f>
        <v>2</v>
      </c>
      <c r="BH10" s="87">
        <f>IF('Data Entry'!BH31="Yes",1,IF('Data Entry'!BH31="No",0,IF('Data Entry'!BH31="N/A","",2)))</f>
        <v>2</v>
      </c>
      <c r="BI10" s="87">
        <f>IF('Data Entry'!BI31="Yes",1,IF('Data Entry'!BI31="No",0,IF('Data Entry'!BI31="N/A","",2)))</f>
        <v>2</v>
      </c>
      <c r="BJ10" s="87">
        <f>IF('Data Entry'!BJ31="Yes",1,IF('Data Entry'!BJ31="No",0,IF('Data Entry'!BJ31="N/A","",2)))</f>
        <v>2</v>
      </c>
      <c r="BK10" s="87">
        <f>IF('Data Entry'!BK31="Yes",1,IF('Data Entry'!BK31="No",0,IF('Data Entry'!BK31="N/A","",2)))</f>
        <v>2</v>
      </c>
      <c r="BL10" s="87">
        <f>IF('Data Entry'!BL31="Yes",1,IF('Data Entry'!BL31="No",0,IF('Data Entry'!BL31="N/A","",2)))</f>
        <v>2</v>
      </c>
      <c r="BM10" s="87">
        <f>IF('Data Entry'!BM31="Yes",1,IF('Data Entry'!BM31="No",0,IF('Data Entry'!BM31="N/A","",2)))</f>
        <v>2</v>
      </c>
      <c r="BN10" s="87">
        <f>IF('Data Entry'!BN31="Yes",1,IF('Data Entry'!BN31="No",0,IF('Data Entry'!BN31="N/A","",2)))</f>
        <v>2</v>
      </c>
      <c r="BO10" s="87">
        <f>IF('Data Entry'!BO31="Yes",1,IF('Data Entry'!BO31="No",0,IF('Data Entry'!BO31="N/A","",2)))</f>
        <v>2</v>
      </c>
      <c r="BP10" s="87">
        <f>IF('Data Entry'!BP31="Yes",1,IF('Data Entry'!BP31="No",0,IF('Data Entry'!BP31="N/A","",2)))</f>
        <v>2</v>
      </c>
      <c r="BQ10" s="87">
        <f>IF('Data Entry'!BQ31="Yes",1,IF('Data Entry'!BQ31="No",0,IF('Data Entry'!BQ31="N/A","",2)))</f>
        <v>2</v>
      </c>
      <c r="BR10" s="87">
        <f>IF('Data Entry'!BR31="Yes",1,IF('Data Entry'!BR31="No",0,IF('Data Entry'!BR31="N/A","",2)))</f>
        <v>2</v>
      </c>
      <c r="BS10" s="87">
        <f>IF('Data Entry'!BS31="Yes",1,IF('Data Entry'!BS31="No",0,IF('Data Entry'!BS31="N/A","",2)))</f>
        <v>2</v>
      </c>
      <c r="BT10" s="87">
        <f>IF('Data Entry'!BT31="Yes",1,IF('Data Entry'!BT31="No",0,IF('Data Entry'!BT31="N/A","",2)))</f>
        <v>2</v>
      </c>
      <c r="BU10" s="87">
        <f>IF('Data Entry'!BU31="Yes",1,IF('Data Entry'!BU31="No",0,IF('Data Entry'!BU31="N/A","",2)))</f>
        <v>2</v>
      </c>
      <c r="BV10" s="87">
        <f>IF('Data Entry'!BV31="Yes",1,IF('Data Entry'!BV31="No",0,IF('Data Entry'!BV31="N/A","",2)))</f>
        <v>2</v>
      </c>
      <c r="BW10" s="87">
        <f>IF('Data Entry'!BW31="Yes",1,IF('Data Entry'!BW31="No",0,IF('Data Entry'!BW31="N/A","",2)))</f>
        <v>2</v>
      </c>
      <c r="BX10" s="87">
        <f>IF('Data Entry'!BX31="Yes",1,IF('Data Entry'!BX31="No",0,IF('Data Entry'!BX31="N/A","",2)))</f>
        <v>2</v>
      </c>
      <c r="BY10" s="87">
        <f>IF('Data Entry'!BY31="Yes",1,IF('Data Entry'!BY31="No",0,IF('Data Entry'!BY31="N/A","",2)))</f>
        <v>2</v>
      </c>
      <c r="BZ10" s="87">
        <f>IF('Data Entry'!BZ31="Yes",1,IF('Data Entry'!BZ31="No",0,IF('Data Entry'!BZ31="N/A","",2)))</f>
        <v>2</v>
      </c>
      <c r="CA10" s="87">
        <f>IF('Data Entry'!CA31="Yes",1,IF('Data Entry'!CA31="No",0,IF('Data Entry'!CA31="N/A","",2)))</f>
        <v>2</v>
      </c>
      <c r="CB10" s="87">
        <f>IF('Data Entry'!CB31="Yes",1,IF('Data Entry'!CB31="No",0,IF('Data Entry'!CB31="N/A","",2)))</f>
        <v>2</v>
      </c>
      <c r="CC10" s="87">
        <f>IF('Data Entry'!CC31="Yes",1,IF('Data Entry'!CC31="No",0,IF('Data Entry'!CC31="N/A","",2)))</f>
        <v>2</v>
      </c>
      <c r="CD10" s="87">
        <f>IF('Data Entry'!CD31="Yes",1,IF('Data Entry'!CD31="No",0,IF('Data Entry'!CD31="N/A","",2)))</f>
        <v>2</v>
      </c>
      <c r="CE10" s="87">
        <f>IF('Data Entry'!CE31="Yes",1,IF('Data Entry'!CE31="No",0,IF('Data Entry'!CE31="N/A","",2)))</f>
        <v>2</v>
      </c>
      <c r="CF10" s="87">
        <f>IF('Data Entry'!CF31="Yes",1,IF('Data Entry'!CF31="No",0,IF('Data Entry'!CF31="N/A","",2)))</f>
        <v>2</v>
      </c>
      <c r="CG10" s="87">
        <f>IF('Data Entry'!CG31="Yes",1,IF('Data Entry'!CG31="No",0,IF('Data Entry'!CG31="N/A","",2)))</f>
        <v>2</v>
      </c>
      <c r="CH10" s="87">
        <f>IF('Data Entry'!CH31="Yes",1,IF('Data Entry'!CH31="No",0,IF('Data Entry'!CH31="N/A","",2)))</f>
        <v>2</v>
      </c>
      <c r="CI10" s="87">
        <f>IF('Data Entry'!CI31="Yes",1,IF('Data Entry'!CI31="No",0,IF('Data Entry'!CI31="N/A","",2)))</f>
        <v>2</v>
      </c>
      <c r="CJ10" s="87">
        <f>IF('Data Entry'!CJ31="Yes",1,IF('Data Entry'!CJ31="No",0,IF('Data Entry'!CJ31="N/A","",2)))</f>
        <v>2</v>
      </c>
      <c r="CK10" s="87">
        <f>IF('Data Entry'!CK31="Yes",1,IF('Data Entry'!CK31="No",0,IF('Data Entry'!CK31="N/A","",2)))</f>
        <v>2</v>
      </c>
      <c r="CL10" s="87">
        <f>IF('Data Entry'!CL31="Yes",1,IF('Data Entry'!CL31="No",0,IF('Data Entry'!CL31="N/A","",2)))</f>
        <v>2</v>
      </c>
      <c r="CM10" s="87">
        <f>IF('Data Entry'!CM31="Yes",1,IF('Data Entry'!CM31="No",0,IF('Data Entry'!CM31="N/A","",2)))</f>
        <v>2</v>
      </c>
      <c r="CN10" s="87">
        <f>IF('Data Entry'!CN31="Yes",1,IF('Data Entry'!CN31="No",0,IF('Data Entry'!CN31="N/A","",2)))</f>
        <v>2</v>
      </c>
      <c r="CO10" s="87">
        <f>IF('Data Entry'!CO31="Yes",1,IF('Data Entry'!CO31="No",0,IF('Data Entry'!CO31="N/A","",2)))</f>
        <v>2</v>
      </c>
      <c r="CP10" s="87">
        <f>IF('Data Entry'!CP31="Yes",1,IF('Data Entry'!CP31="No",0,IF('Data Entry'!CP31="N/A","",2)))</f>
        <v>2</v>
      </c>
      <c r="CQ10" s="87">
        <f>IF('Data Entry'!CQ31="Yes",1,IF('Data Entry'!CQ31="No",0,IF('Data Entry'!CQ31="N/A","",2)))</f>
        <v>2</v>
      </c>
      <c r="CR10" s="87">
        <f>IF('Data Entry'!CR31="Yes",1,IF('Data Entry'!CR31="No",0,IF('Data Entry'!CR31="N/A","",2)))</f>
        <v>2</v>
      </c>
      <c r="CS10" s="87">
        <f>IF('Data Entry'!CS31="Yes",1,IF('Data Entry'!CS31="No",0,IF('Data Entry'!CS31="N/A","",2)))</f>
        <v>2</v>
      </c>
      <c r="CT10" s="87">
        <f>IF('Data Entry'!CT31="Yes",1,IF('Data Entry'!CT31="No",0,IF('Data Entry'!CT31="N/A","",2)))</f>
        <v>2</v>
      </c>
      <c r="CU10" s="87">
        <f>IF('Data Entry'!CU31="Yes",1,IF('Data Entry'!CU31="No",0,IF('Data Entry'!CU31="N/A","",2)))</f>
        <v>2</v>
      </c>
      <c r="CV10" s="87">
        <f>IF('Data Entry'!CV31="Yes",1,IF('Data Entry'!CV31="No",0,IF('Data Entry'!CV31="N/A","",2)))</f>
        <v>2</v>
      </c>
      <c r="CW10" s="87">
        <f>IF('Data Entry'!CW31="Yes",1,IF('Data Entry'!CW31="No",0,IF('Data Entry'!CW31="N/A","",2)))</f>
        <v>2</v>
      </c>
      <c r="CX10" s="87">
        <f>IF('Data Entry'!CX31="Yes",1,IF('Data Entry'!CX31="No",0,IF('Data Entry'!CX31="N/A","",2)))</f>
        <v>2</v>
      </c>
      <c r="CY10" s="87">
        <f>IF('Data Entry'!CY31="Yes",1,IF('Data Entry'!CY31="No",0,IF('Data Entry'!CY31="N/A","",2)))</f>
        <v>2</v>
      </c>
      <c r="CZ10" s="87">
        <f>IF('Data Entry'!CZ31="Yes",1,IF('Data Entry'!CZ31="No",0,IF('Data Entry'!CZ31="N/A","",2)))</f>
        <v>2</v>
      </c>
      <c r="DA10" s="87">
        <f>IF('Data Entry'!DA31="Yes",1,IF('Data Entry'!DA31="No",0,IF('Data Entry'!DA31="N/A","",2)))</f>
        <v>2</v>
      </c>
      <c r="DB10" s="87">
        <f>IF('Data Entry'!DB31="Yes",1,IF('Data Entry'!DB31="No",0,IF('Data Entry'!DB31="N/A","",2)))</f>
        <v>2</v>
      </c>
      <c r="DC10" s="87">
        <f>IF('Data Entry'!DC31="Yes",1,IF('Data Entry'!DC31="No",0,IF('Data Entry'!DC31="N/A","",2)))</f>
        <v>2</v>
      </c>
      <c r="DD10" s="87">
        <f>IF('Data Entry'!DD31="Yes",1,IF('Data Entry'!DD31="No",0,IF('Data Entry'!DD31="N/A","",2)))</f>
        <v>2</v>
      </c>
      <c r="DE10" s="87">
        <f>IF('Data Entry'!DE31="Yes",1,IF('Data Entry'!DE31="No",0,IF('Data Entry'!DE31="N/A","",2)))</f>
        <v>2</v>
      </c>
      <c r="DF10" s="87">
        <f>IF('Data Entry'!DF31="Yes",1,IF('Data Entry'!DF31="No",0,IF('Data Entry'!DF31="N/A","",2)))</f>
        <v>2</v>
      </c>
      <c r="DG10" s="87">
        <f>IF('Data Entry'!DG31="Yes",1,IF('Data Entry'!DG31="No",0,IF('Data Entry'!DG31="N/A","",2)))</f>
        <v>2</v>
      </c>
      <c r="DH10" s="87">
        <f>IF('Data Entry'!DH31="Yes",1,IF('Data Entry'!DH31="No",0,IF('Data Entry'!DH31="N/A","",2)))</f>
        <v>2</v>
      </c>
      <c r="DI10" s="87">
        <f>IF('Data Entry'!DI31="Yes",1,IF('Data Entry'!DI31="No",0,IF('Data Entry'!DI31="N/A","",2)))</f>
        <v>2</v>
      </c>
      <c r="DJ10" s="87">
        <f>IF('Data Entry'!DJ31="Yes",1,IF('Data Entry'!DJ31="No",0,IF('Data Entry'!DJ31="N/A","",2)))</f>
        <v>2</v>
      </c>
      <c r="DK10" s="87">
        <f>IF('Data Entry'!DK31="Yes",1,IF('Data Entry'!DK31="No",0,IF('Data Entry'!DK31="N/A","",2)))</f>
        <v>2</v>
      </c>
      <c r="DL10" s="87">
        <f>IF('Data Entry'!DL31="Yes",1,IF('Data Entry'!DL31="No",0,IF('Data Entry'!DL31="N/A","",2)))</f>
        <v>2</v>
      </c>
      <c r="DM10" s="87">
        <f>IF('Data Entry'!DM31="Yes",1,IF('Data Entry'!DM31="No",0,IF('Data Entry'!DM31="N/A","",2)))</f>
        <v>2</v>
      </c>
      <c r="DN10" s="87">
        <f>IF('Data Entry'!DN31="Yes",1,IF('Data Entry'!DN31="No",0,IF('Data Entry'!DN31="N/A","",2)))</f>
        <v>2</v>
      </c>
      <c r="DO10" s="87">
        <f>IF('Data Entry'!DO31="Yes",1,IF('Data Entry'!DO31="No",0,IF('Data Entry'!DO31="N/A","",2)))</f>
        <v>2</v>
      </c>
      <c r="DP10" s="87">
        <f>IF('Data Entry'!DP31="Yes",1,IF('Data Entry'!DP31="No",0,IF('Data Entry'!DP31="N/A","",2)))</f>
        <v>2</v>
      </c>
      <c r="DQ10" s="87">
        <f>IF('Data Entry'!DQ31="Yes",1,IF('Data Entry'!DQ31="No",0,IF('Data Entry'!DQ31="N/A","",2)))</f>
        <v>2</v>
      </c>
      <c r="DR10" s="87">
        <f>IF('Data Entry'!DR31="Yes",1,IF('Data Entry'!DR31="No",0,IF('Data Entry'!DR31="N/A","",2)))</f>
        <v>2</v>
      </c>
      <c r="DS10" s="87">
        <f>IF('Data Entry'!DS31="Yes",1,IF('Data Entry'!DS31="No",0,IF('Data Entry'!DS31="N/A","",2)))</f>
        <v>2</v>
      </c>
      <c r="DT10" s="87">
        <f>IF('Data Entry'!DT31="Yes",1,IF('Data Entry'!DT31="No",0,IF('Data Entry'!DT31="N/A","",2)))</f>
        <v>2</v>
      </c>
    </row>
    <row r="11" spans="1:124" ht="16" customHeight="1">
      <c r="A11" s="166" t="s">
        <v>97</v>
      </c>
      <c r="B11" s="166"/>
      <c r="C11" s="166"/>
      <c r="D11" s="166"/>
      <c r="E11" s="87">
        <f>IF('Data Entry'!E32="Yes",1,IF('Data Entry'!E32="No",0,IF('Data Entry'!E32="Not Possible","",2)))</f>
        <v>2</v>
      </c>
      <c r="F11" s="87">
        <f>IF('Data Entry'!F32="Yes",1,IF('Data Entry'!F32="No",0,IF('Data Entry'!F32="Not Possible","",2)))</f>
        <v>2</v>
      </c>
      <c r="G11" s="87">
        <f>IF('Data Entry'!G32="Yes",1,IF('Data Entry'!G32="No",0,IF('Data Entry'!G32="Not Possible","",2)))</f>
        <v>2</v>
      </c>
      <c r="H11" s="87">
        <f>IF('Data Entry'!H32="Yes",1,IF('Data Entry'!H32="No",0,IF('Data Entry'!H32="Not Possible","",2)))</f>
        <v>2</v>
      </c>
      <c r="I11" s="87">
        <f>IF('Data Entry'!I32="Yes",1,IF('Data Entry'!I32="No",0,IF('Data Entry'!I32="Not Possible","",2)))</f>
        <v>2</v>
      </c>
      <c r="J11" s="87">
        <f>IF('Data Entry'!J32="Yes",1,IF('Data Entry'!J32="No",0,IF('Data Entry'!J32="Not Possible","",2)))</f>
        <v>2</v>
      </c>
      <c r="K11" s="87">
        <f>IF('Data Entry'!K32="Yes",1,IF('Data Entry'!K32="No",0,IF('Data Entry'!K32="Not Possible","",2)))</f>
        <v>2</v>
      </c>
      <c r="L11" s="87">
        <f>IF('Data Entry'!L32="Yes",1,IF('Data Entry'!L32="No",0,IF('Data Entry'!L32="Not Possible","",2)))</f>
        <v>2</v>
      </c>
      <c r="M11" s="87">
        <f>IF('Data Entry'!M32="Yes",1,IF('Data Entry'!M32="No",0,IF('Data Entry'!M32="Not Possible","",2)))</f>
        <v>2</v>
      </c>
      <c r="N11" s="87">
        <f>IF('Data Entry'!N32="Yes",1,IF('Data Entry'!N32="No",0,IF('Data Entry'!N32="Not Possible","",2)))</f>
        <v>2</v>
      </c>
      <c r="O11" s="87">
        <f>IF('Data Entry'!O32="Yes",1,IF('Data Entry'!O32="No",0,IF('Data Entry'!O32="Not Possible","",2)))</f>
        <v>2</v>
      </c>
      <c r="P11" s="87">
        <f>IF('Data Entry'!P32="Yes",1,IF('Data Entry'!P32="No",0,IF('Data Entry'!P32="Not Possible","",2)))</f>
        <v>2</v>
      </c>
      <c r="Q11" s="87">
        <f>IF('Data Entry'!Q32="Yes",1,IF('Data Entry'!Q32="No",0,IF('Data Entry'!Q32="Not Possible","",2)))</f>
        <v>2</v>
      </c>
      <c r="R11" s="87">
        <f>IF('Data Entry'!R32="Yes",1,IF('Data Entry'!R32="No",0,IF('Data Entry'!R32="Not Possible","",2)))</f>
        <v>2</v>
      </c>
      <c r="S11" s="87">
        <f>IF('Data Entry'!S32="Yes",1,IF('Data Entry'!S32="No",0,IF('Data Entry'!S32="Not Possible","",2)))</f>
        <v>2</v>
      </c>
      <c r="T11" s="87">
        <f>IF('Data Entry'!T32="Yes",1,IF('Data Entry'!T32="No",0,IF('Data Entry'!T32="Not Possible","",2)))</f>
        <v>2</v>
      </c>
      <c r="U11" s="87">
        <f>IF('Data Entry'!U32="Yes",1,IF('Data Entry'!U32="No",0,IF('Data Entry'!U32="Not Possible","",2)))</f>
        <v>2</v>
      </c>
      <c r="V11" s="87">
        <f>IF('Data Entry'!V32="Yes",1,IF('Data Entry'!V32="No",0,IF('Data Entry'!V32="Not Possible","",2)))</f>
        <v>2</v>
      </c>
      <c r="W11" s="87">
        <f>IF('Data Entry'!W32="Yes",1,IF('Data Entry'!W32="No",0,IF('Data Entry'!W32="Not Possible","",2)))</f>
        <v>2</v>
      </c>
      <c r="X11" s="87">
        <f>IF('Data Entry'!X32="Yes",1,IF('Data Entry'!X32="No",0,IF('Data Entry'!X32="Not Possible","",2)))</f>
        <v>2</v>
      </c>
      <c r="Y11" s="87">
        <f>IF('Data Entry'!Y32="Yes",1,IF('Data Entry'!Y32="No",0,IF('Data Entry'!Y32="Not Possible","",2)))</f>
        <v>2</v>
      </c>
      <c r="Z11" s="87">
        <f>IF('Data Entry'!Z32="Yes",1,IF('Data Entry'!Z32="No",0,IF('Data Entry'!Z32="Not Possible","",2)))</f>
        <v>2</v>
      </c>
      <c r="AA11" s="87">
        <f>IF('Data Entry'!AA32="Yes",1,IF('Data Entry'!AA32="No",0,IF('Data Entry'!AA32="Not Possible","",2)))</f>
        <v>2</v>
      </c>
      <c r="AB11" s="87">
        <f>IF('Data Entry'!AB32="Yes",1,IF('Data Entry'!AB32="No",0,IF('Data Entry'!AB32="Not Possible","",2)))</f>
        <v>2</v>
      </c>
      <c r="AC11" s="87">
        <f>IF('Data Entry'!AC32="Yes",1,IF('Data Entry'!AC32="No",0,IF('Data Entry'!AC32="Not Possible","",2)))</f>
        <v>2</v>
      </c>
      <c r="AD11" s="87">
        <f>IF('Data Entry'!AD32="Yes",1,IF('Data Entry'!AD32="No",0,IF('Data Entry'!AD32="Not Possible","",2)))</f>
        <v>2</v>
      </c>
      <c r="AE11" s="87">
        <f>IF('Data Entry'!AE32="Yes",1,IF('Data Entry'!AE32="No",0,IF('Data Entry'!AE32="Not Possible","",2)))</f>
        <v>2</v>
      </c>
      <c r="AF11" s="87">
        <f>IF('Data Entry'!AF32="Yes",1,IF('Data Entry'!AF32="No",0,IF('Data Entry'!AF32="Not Possible","",2)))</f>
        <v>2</v>
      </c>
      <c r="AG11" s="87">
        <f>IF('Data Entry'!AG32="Yes",1,IF('Data Entry'!AG32="No",0,IF('Data Entry'!AG32="Not Possible","",2)))</f>
        <v>2</v>
      </c>
      <c r="AH11" s="87">
        <f>IF('Data Entry'!AH32="Yes",1,IF('Data Entry'!AH32="No",0,IF('Data Entry'!AH32="Not Possible","",2)))</f>
        <v>2</v>
      </c>
      <c r="AI11" s="87">
        <f>IF('Data Entry'!AI32="Yes",1,IF('Data Entry'!AI32="No",0,IF('Data Entry'!AI32="Not Possible","",2)))</f>
        <v>2</v>
      </c>
      <c r="AJ11" s="87">
        <f>IF('Data Entry'!AJ32="Yes",1,IF('Data Entry'!AJ32="No",0,IF('Data Entry'!AJ32="Not Possible","",2)))</f>
        <v>2</v>
      </c>
      <c r="AK11" s="87">
        <f>IF('Data Entry'!AK32="Yes",1,IF('Data Entry'!AK32="No",0,IF('Data Entry'!AK32="Not Possible","",2)))</f>
        <v>2</v>
      </c>
      <c r="AL11" s="87">
        <f>IF('Data Entry'!AL32="Yes",1,IF('Data Entry'!AL32="No",0,IF('Data Entry'!AL32="Not Possible","",2)))</f>
        <v>2</v>
      </c>
      <c r="AM11" s="87">
        <f>IF('Data Entry'!AM32="Yes",1,IF('Data Entry'!AM32="No",0,IF('Data Entry'!AM32="Not Possible","",2)))</f>
        <v>2</v>
      </c>
      <c r="AN11" s="87">
        <f>IF('Data Entry'!AN32="Yes",1,IF('Data Entry'!AN32="No",0,IF('Data Entry'!AN32="Not Possible","",2)))</f>
        <v>2</v>
      </c>
      <c r="AO11" s="87">
        <f>IF('Data Entry'!AO32="Yes",1,IF('Data Entry'!AO32="No",0,IF('Data Entry'!AO32="Not Possible","",2)))</f>
        <v>2</v>
      </c>
      <c r="AP11" s="87">
        <f>IF('Data Entry'!AP32="Yes",1,IF('Data Entry'!AP32="No",0,IF('Data Entry'!AP32="Not Possible","",2)))</f>
        <v>2</v>
      </c>
      <c r="AQ11" s="87">
        <f>IF('Data Entry'!AQ32="Yes",1,IF('Data Entry'!AQ32="No",0,IF('Data Entry'!AQ32="Not Possible","",2)))</f>
        <v>2</v>
      </c>
      <c r="AR11" s="87">
        <f>IF('Data Entry'!AR32="Yes",1,IF('Data Entry'!AR32="No",0,IF('Data Entry'!AR32="Not Possible","",2)))</f>
        <v>2</v>
      </c>
      <c r="AS11" s="87">
        <f>IF('Data Entry'!AS32="Yes",1,IF('Data Entry'!AS32="No",0,IF('Data Entry'!AS32="Not Possible","",2)))</f>
        <v>2</v>
      </c>
      <c r="AT11" s="87">
        <f>IF('Data Entry'!AT32="Yes",1,IF('Data Entry'!AT32="No",0,IF('Data Entry'!AT32="Not Possible","",2)))</f>
        <v>2</v>
      </c>
      <c r="AU11" s="87">
        <f>IF('Data Entry'!AU32="Yes",1,IF('Data Entry'!AU32="No",0,IF('Data Entry'!AU32="Not Possible","",2)))</f>
        <v>2</v>
      </c>
      <c r="AV11" s="87">
        <f>IF('Data Entry'!AV32="Yes",1,IF('Data Entry'!AV32="No",0,IF('Data Entry'!AV32="Not Possible","",2)))</f>
        <v>2</v>
      </c>
      <c r="AW11" s="87">
        <f>IF('Data Entry'!AW32="Yes",1,IF('Data Entry'!AW32="No",0,IF('Data Entry'!AW32="Not Possible","",2)))</f>
        <v>2</v>
      </c>
      <c r="AX11" s="87">
        <f>IF('Data Entry'!AX32="Yes",1,IF('Data Entry'!AX32="No",0,IF('Data Entry'!AX32="Not Possible","",2)))</f>
        <v>2</v>
      </c>
      <c r="AY11" s="87">
        <f>IF('Data Entry'!AY32="Yes",1,IF('Data Entry'!AY32="No",0,IF('Data Entry'!AY32="Not Possible","",2)))</f>
        <v>2</v>
      </c>
      <c r="AZ11" s="87">
        <f>IF('Data Entry'!AZ32="Yes",1,IF('Data Entry'!AZ32="No",0,IF('Data Entry'!AZ32="Not Possible","",2)))</f>
        <v>2</v>
      </c>
      <c r="BA11" s="87">
        <f>IF('Data Entry'!BA32="Yes",1,IF('Data Entry'!BA32="No",0,IF('Data Entry'!BA32="Not Possible","",2)))</f>
        <v>2</v>
      </c>
      <c r="BB11" s="87">
        <f>IF('Data Entry'!BB32="Yes",1,IF('Data Entry'!BB32="No",0,IF('Data Entry'!BB32="Not Possible","",2)))</f>
        <v>2</v>
      </c>
      <c r="BC11" s="87">
        <f>IF('Data Entry'!BC32="Yes",1,IF('Data Entry'!BC32="No",0,IF('Data Entry'!BC32="Not Possible","",2)))</f>
        <v>2</v>
      </c>
      <c r="BD11" s="87">
        <f>IF('Data Entry'!BD32="Yes",1,IF('Data Entry'!BD32="No",0,IF('Data Entry'!BD32="Not Possible","",2)))</f>
        <v>2</v>
      </c>
      <c r="BE11" s="87">
        <f>IF('Data Entry'!BE32="Yes",1,IF('Data Entry'!BE32="No",0,IF('Data Entry'!BE32="Not Possible","",2)))</f>
        <v>2</v>
      </c>
      <c r="BF11" s="87">
        <f>IF('Data Entry'!BF32="Yes",1,IF('Data Entry'!BF32="No",0,IF('Data Entry'!BF32="Not Possible","",2)))</f>
        <v>2</v>
      </c>
      <c r="BG11" s="87">
        <f>IF('Data Entry'!BG32="Yes",1,IF('Data Entry'!BG32="No",0,IF('Data Entry'!BG32="Not Possible","",2)))</f>
        <v>2</v>
      </c>
      <c r="BH11" s="87">
        <f>IF('Data Entry'!BH32="Yes",1,IF('Data Entry'!BH32="No",0,IF('Data Entry'!BH32="Not Possible","",2)))</f>
        <v>2</v>
      </c>
      <c r="BI11" s="87">
        <f>IF('Data Entry'!BI32="Yes",1,IF('Data Entry'!BI32="No",0,IF('Data Entry'!BI32="Not Possible","",2)))</f>
        <v>2</v>
      </c>
      <c r="BJ11" s="87">
        <f>IF('Data Entry'!BJ32="Yes",1,IF('Data Entry'!BJ32="No",0,IF('Data Entry'!BJ32="Not Possible","",2)))</f>
        <v>2</v>
      </c>
      <c r="BK11" s="87">
        <f>IF('Data Entry'!BK32="Yes",1,IF('Data Entry'!BK32="No",0,IF('Data Entry'!BK32="Not Possible","",2)))</f>
        <v>2</v>
      </c>
      <c r="BL11" s="87">
        <f>IF('Data Entry'!BL32="Yes",1,IF('Data Entry'!BL32="No",0,IF('Data Entry'!BL32="Not Possible","",2)))</f>
        <v>2</v>
      </c>
      <c r="BM11" s="87">
        <f>IF('Data Entry'!BM32="Yes",1,IF('Data Entry'!BM32="No",0,IF('Data Entry'!BM32="Not Possible","",2)))</f>
        <v>2</v>
      </c>
      <c r="BN11" s="87">
        <f>IF('Data Entry'!BN32="Yes",1,IF('Data Entry'!BN32="No",0,IF('Data Entry'!BN32="Not Possible","",2)))</f>
        <v>2</v>
      </c>
      <c r="BO11" s="87">
        <f>IF('Data Entry'!BO32="Yes",1,IF('Data Entry'!BO32="No",0,IF('Data Entry'!BO32="Not Possible","",2)))</f>
        <v>2</v>
      </c>
      <c r="BP11" s="87">
        <f>IF('Data Entry'!BP32="Yes",1,IF('Data Entry'!BP32="No",0,IF('Data Entry'!BP32="Not Possible","",2)))</f>
        <v>2</v>
      </c>
      <c r="BQ11" s="87">
        <f>IF('Data Entry'!BQ32="Yes",1,IF('Data Entry'!BQ32="No",0,IF('Data Entry'!BQ32="Not Possible","",2)))</f>
        <v>2</v>
      </c>
      <c r="BR11" s="87">
        <f>IF('Data Entry'!BR32="Yes",1,IF('Data Entry'!BR32="No",0,IF('Data Entry'!BR32="Not Possible","",2)))</f>
        <v>2</v>
      </c>
      <c r="BS11" s="87">
        <f>IF('Data Entry'!BS32="Yes",1,IF('Data Entry'!BS32="No",0,IF('Data Entry'!BS32="Not Possible","",2)))</f>
        <v>2</v>
      </c>
      <c r="BT11" s="87">
        <f>IF('Data Entry'!BT32="Yes",1,IF('Data Entry'!BT32="No",0,IF('Data Entry'!BT32="Not Possible","",2)))</f>
        <v>2</v>
      </c>
      <c r="BU11" s="87">
        <f>IF('Data Entry'!BU32="Yes",1,IF('Data Entry'!BU32="No",0,IF('Data Entry'!BU32="Not Possible","",2)))</f>
        <v>2</v>
      </c>
      <c r="BV11" s="87">
        <f>IF('Data Entry'!BV32="Yes",1,IF('Data Entry'!BV32="No",0,IF('Data Entry'!BV32="Not Possible","",2)))</f>
        <v>2</v>
      </c>
      <c r="BW11" s="87">
        <f>IF('Data Entry'!BW32="Yes",1,IF('Data Entry'!BW32="No",0,IF('Data Entry'!BW32="Not Possible","",2)))</f>
        <v>2</v>
      </c>
      <c r="BX11" s="87">
        <f>IF('Data Entry'!BX32="Yes",1,IF('Data Entry'!BX32="No",0,IF('Data Entry'!BX32="Not Possible","",2)))</f>
        <v>2</v>
      </c>
      <c r="BY11" s="87">
        <f>IF('Data Entry'!BY32="Yes",1,IF('Data Entry'!BY32="No",0,IF('Data Entry'!BY32="Not Possible","",2)))</f>
        <v>2</v>
      </c>
      <c r="BZ11" s="87">
        <f>IF('Data Entry'!BZ32="Yes",1,IF('Data Entry'!BZ32="No",0,IF('Data Entry'!BZ32="Not Possible","",2)))</f>
        <v>2</v>
      </c>
      <c r="CA11" s="87">
        <f>IF('Data Entry'!CA32="Yes",1,IF('Data Entry'!CA32="No",0,IF('Data Entry'!CA32="Not Possible","",2)))</f>
        <v>2</v>
      </c>
      <c r="CB11" s="87">
        <f>IF('Data Entry'!CB32="Yes",1,IF('Data Entry'!CB32="No",0,IF('Data Entry'!CB32="Not Possible","",2)))</f>
        <v>2</v>
      </c>
      <c r="CC11" s="87">
        <f>IF('Data Entry'!CC32="Yes",1,IF('Data Entry'!CC32="No",0,IF('Data Entry'!CC32="Not Possible","",2)))</f>
        <v>2</v>
      </c>
      <c r="CD11" s="87">
        <f>IF('Data Entry'!CD32="Yes",1,IF('Data Entry'!CD32="No",0,IF('Data Entry'!CD32="Not Possible","",2)))</f>
        <v>2</v>
      </c>
      <c r="CE11" s="87">
        <f>IF('Data Entry'!CE32="Yes",1,IF('Data Entry'!CE32="No",0,IF('Data Entry'!CE32="Not Possible","",2)))</f>
        <v>2</v>
      </c>
      <c r="CF11" s="87">
        <f>IF('Data Entry'!CF32="Yes",1,IF('Data Entry'!CF32="No",0,IF('Data Entry'!CF32="Not Possible","",2)))</f>
        <v>2</v>
      </c>
      <c r="CG11" s="87">
        <f>IF('Data Entry'!CG32="Yes",1,IF('Data Entry'!CG32="No",0,IF('Data Entry'!CG32="Not Possible","",2)))</f>
        <v>2</v>
      </c>
      <c r="CH11" s="87">
        <f>IF('Data Entry'!CH32="Yes",1,IF('Data Entry'!CH32="No",0,IF('Data Entry'!CH32="Not Possible","",2)))</f>
        <v>2</v>
      </c>
      <c r="CI11" s="87">
        <f>IF('Data Entry'!CI32="Yes",1,IF('Data Entry'!CI32="No",0,IF('Data Entry'!CI32="Not Possible","",2)))</f>
        <v>2</v>
      </c>
      <c r="CJ11" s="87">
        <f>IF('Data Entry'!CJ32="Yes",1,IF('Data Entry'!CJ32="No",0,IF('Data Entry'!CJ32="Not Possible","",2)))</f>
        <v>2</v>
      </c>
      <c r="CK11" s="87">
        <f>IF('Data Entry'!CK32="Yes",1,IF('Data Entry'!CK32="No",0,IF('Data Entry'!CK32="Not Possible","",2)))</f>
        <v>2</v>
      </c>
      <c r="CL11" s="87">
        <f>IF('Data Entry'!CL32="Yes",1,IF('Data Entry'!CL32="No",0,IF('Data Entry'!CL32="Not Possible","",2)))</f>
        <v>2</v>
      </c>
      <c r="CM11" s="87">
        <f>IF('Data Entry'!CM32="Yes",1,IF('Data Entry'!CM32="No",0,IF('Data Entry'!CM32="Not Possible","",2)))</f>
        <v>2</v>
      </c>
      <c r="CN11" s="87">
        <f>IF('Data Entry'!CN32="Yes",1,IF('Data Entry'!CN32="No",0,IF('Data Entry'!CN32="Not Possible","",2)))</f>
        <v>2</v>
      </c>
      <c r="CO11" s="87">
        <f>IF('Data Entry'!CO32="Yes",1,IF('Data Entry'!CO32="No",0,IF('Data Entry'!CO32="Not Possible","",2)))</f>
        <v>2</v>
      </c>
      <c r="CP11" s="87">
        <f>IF('Data Entry'!CP32="Yes",1,IF('Data Entry'!CP32="No",0,IF('Data Entry'!CP32="Not Possible","",2)))</f>
        <v>2</v>
      </c>
      <c r="CQ11" s="87">
        <f>IF('Data Entry'!CQ32="Yes",1,IF('Data Entry'!CQ32="No",0,IF('Data Entry'!CQ32="Not Possible","",2)))</f>
        <v>2</v>
      </c>
      <c r="CR11" s="87">
        <f>IF('Data Entry'!CR32="Yes",1,IF('Data Entry'!CR32="No",0,IF('Data Entry'!CR32="Not Possible","",2)))</f>
        <v>2</v>
      </c>
      <c r="CS11" s="87">
        <f>IF('Data Entry'!CS32="Yes",1,IF('Data Entry'!CS32="No",0,IF('Data Entry'!CS32="Not Possible","",2)))</f>
        <v>2</v>
      </c>
      <c r="CT11" s="87">
        <f>IF('Data Entry'!CT32="Yes",1,IF('Data Entry'!CT32="No",0,IF('Data Entry'!CT32="Not Possible","",2)))</f>
        <v>2</v>
      </c>
      <c r="CU11" s="87">
        <f>IF('Data Entry'!CU32="Yes",1,IF('Data Entry'!CU32="No",0,IF('Data Entry'!CU32="Not Possible","",2)))</f>
        <v>2</v>
      </c>
      <c r="CV11" s="87">
        <f>IF('Data Entry'!CV32="Yes",1,IF('Data Entry'!CV32="No",0,IF('Data Entry'!CV32="Not Possible","",2)))</f>
        <v>2</v>
      </c>
      <c r="CW11" s="87">
        <f>IF('Data Entry'!CW32="Yes",1,IF('Data Entry'!CW32="No",0,IF('Data Entry'!CW32="Not Possible","",2)))</f>
        <v>2</v>
      </c>
      <c r="CX11" s="87">
        <f>IF('Data Entry'!CX32="Yes",1,IF('Data Entry'!CX32="No",0,IF('Data Entry'!CX32="Not Possible","",2)))</f>
        <v>2</v>
      </c>
      <c r="CY11" s="87">
        <f>IF('Data Entry'!CY32="Yes",1,IF('Data Entry'!CY32="No",0,IF('Data Entry'!CY32="Not Possible","",2)))</f>
        <v>2</v>
      </c>
      <c r="CZ11" s="87">
        <f>IF('Data Entry'!CZ32="Yes",1,IF('Data Entry'!CZ32="No",0,IF('Data Entry'!CZ32="Not Possible","",2)))</f>
        <v>2</v>
      </c>
      <c r="DA11" s="87">
        <f>IF('Data Entry'!DA32="Yes",1,IF('Data Entry'!DA32="No",0,IF('Data Entry'!DA32="Not Possible","",2)))</f>
        <v>2</v>
      </c>
      <c r="DB11" s="87">
        <f>IF('Data Entry'!DB32="Yes",1,IF('Data Entry'!DB32="No",0,IF('Data Entry'!DB32="Not Possible","",2)))</f>
        <v>2</v>
      </c>
      <c r="DC11" s="87">
        <f>IF('Data Entry'!DC32="Yes",1,IF('Data Entry'!DC32="No",0,IF('Data Entry'!DC32="Not Possible","",2)))</f>
        <v>2</v>
      </c>
      <c r="DD11" s="87">
        <f>IF('Data Entry'!DD32="Yes",1,IF('Data Entry'!DD32="No",0,IF('Data Entry'!DD32="Not Possible","",2)))</f>
        <v>2</v>
      </c>
      <c r="DE11" s="87">
        <f>IF('Data Entry'!DE32="Yes",1,IF('Data Entry'!DE32="No",0,IF('Data Entry'!DE32="Not Possible","",2)))</f>
        <v>2</v>
      </c>
      <c r="DF11" s="87">
        <f>IF('Data Entry'!DF32="Yes",1,IF('Data Entry'!DF32="No",0,IF('Data Entry'!DF32="Not Possible","",2)))</f>
        <v>2</v>
      </c>
      <c r="DG11" s="87">
        <f>IF('Data Entry'!DG32="Yes",1,IF('Data Entry'!DG32="No",0,IF('Data Entry'!DG32="Not Possible","",2)))</f>
        <v>2</v>
      </c>
      <c r="DH11" s="87">
        <f>IF('Data Entry'!DH32="Yes",1,IF('Data Entry'!DH32="No",0,IF('Data Entry'!DH32="Not Possible","",2)))</f>
        <v>2</v>
      </c>
      <c r="DI11" s="87">
        <f>IF('Data Entry'!DI32="Yes",1,IF('Data Entry'!DI32="No",0,IF('Data Entry'!DI32="Not Possible","",2)))</f>
        <v>2</v>
      </c>
      <c r="DJ11" s="87">
        <f>IF('Data Entry'!DJ32="Yes",1,IF('Data Entry'!DJ32="No",0,IF('Data Entry'!DJ32="Not Possible","",2)))</f>
        <v>2</v>
      </c>
      <c r="DK11" s="87">
        <f>IF('Data Entry'!DK32="Yes",1,IF('Data Entry'!DK32="No",0,IF('Data Entry'!DK32="Not Possible","",2)))</f>
        <v>2</v>
      </c>
      <c r="DL11" s="87">
        <f>IF('Data Entry'!DL32="Yes",1,IF('Data Entry'!DL32="No",0,IF('Data Entry'!DL32="Not Possible","",2)))</f>
        <v>2</v>
      </c>
      <c r="DM11" s="87">
        <f>IF('Data Entry'!DM32="Yes",1,IF('Data Entry'!DM32="No",0,IF('Data Entry'!DM32="Not Possible","",2)))</f>
        <v>2</v>
      </c>
      <c r="DN11" s="87">
        <f>IF('Data Entry'!DN32="Yes",1,IF('Data Entry'!DN32="No",0,IF('Data Entry'!DN32="Not Possible","",2)))</f>
        <v>2</v>
      </c>
      <c r="DO11" s="87">
        <f>IF('Data Entry'!DO32="Yes",1,IF('Data Entry'!DO32="No",0,IF('Data Entry'!DO32="Not Possible","",2)))</f>
        <v>2</v>
      </c>
      <c r="DP11" s="87">
        <f>IF('Data Entry'!DP32="Yes",1,IF('Data Entry'!DP32="No",0,IF('Data Entry'!DP32="Not Possible","",2)))</f>
        <v>2</v>
      </c>
      <c r="DQ11" s="87">
        <f>IF('Data Entry'!DQ32="Yes",1,IF('Data Entry'!DQ32="No",0,IF('Data Entry'!DQ32="Not Possible","",2)))</f>
        <v>2</v>
      </c>
      <c r="DR11" s="87">
        <f>IF('Data Entry'!DR32="Yes",1,IF('Data Entry'!DR32="No",0,IF('Data Entry'!DR32="Not Possible","",2)))</f>
        <v>2</v>
      </c>
      <c r="DS11" s="87">
        <f>IF('Data Entry'!DS32="Yes",1,IF('Data Entry'!DS32="No",0,IF('Data Entry'!DS32="Not Possible","",2)))</f>
        <v>2</v>
      </c>
      <c r="DT11" s="87">
        <f>IF('Data Entry'!DT32="Yes",1,IF('Data Entry'!DT32="No",0,IF('Data Entry'!DT32="Not Possible","",2)))</f>
        <v>2</v>
      </c>
    </row>
    <row r="12" spans="1:124" ht="16" customHeight="1">
      <c r="A12" s="166" t="s">
        <v>98</v>
      </c>
      <c r="B12" s="166"/>
      <c r="C12" s="166"/>
      <c r="D12" s="166"/>
      <c r="E12" s="87">
        <f>IF('Data Entry'!E33="Yes",1,IF('Data Entry'!E33="No",0,IF('Data Entry'!E33="N/A","",2)))</f>
        <v>2</v>
      </c>
      <c r="F12" s="87">
        <f>IF('Data Entry'!F33="Yes",1,IF('Data Entry'!F33="No",0,IF('Data Entry'!F33="N/A","",2)))</f>
        <v>2</v>
      </c>
      <c r="G12" s="87">
        <f>IF('Data Entry'!G33="Yes",1,IF('Data Entry'!G33="No",0,IF('Data Entry'!G33="N/A","",2)))</f>
        <v>2</v>
      </c>
      <c r="H12" s="87">
        <f>IF('Data Entry'!H33="Yes",1,IF('Data Entry'!H33="No",0,IF('Data Entry'!H33="N/A","",2)))</f>
        <v>2</v>
      </c>
      <c r="I12" s="87">
        <f>IF('Data Entry'!I33="Yes",1,IF('Data Entry'!I33="No",0,IF('Data Entry'!I33="N/A","",2)))</f>
        <v>2</v>
      </c>
      <c r="J12" s="87">
        <f>IF('Data Entry'!J33="Yes",1,IF('Data Entry'!J33="No",0,IF('Data Entry'!J33="N/A","",2)))</f>
        <v>2</v>
      </c>
      <c r="K12" s="87">
        <f>IF('Data Entry'!K33="Yes",1,IF('Data Entry'!K33="No",0,IF('Data Entry'!K33="N/A","",2)))</f>
        <v>2</v>
      </c>
      <c r="L12" s="87">
        <f>IF('Data Entry'!L33="Yes",1,IF('Data Entry'!L33="No",0,IF('Data Entry'!L33="N/A","",2)))</f>
        <v>2</v>
      </c>
      <c r="M12" s="87">
        <f>IF('Data Entry'!M33="Yes",1,IF('Data Entry'!M33="No",0,IF('Data Entry'!M33="N/A","",2)))</f>
        <v>2</v>
      </c>
      <c r="N12" s="87">
        <f>IF('Data Entry'!N33="Yes",1,IF('Data Entry'!N33="No",0,IF('Data Entry'!N33="N/A","",2)))</f>
        <v>2</v>
      </c>
      <c r="O12" s="87">
        <f>IF('Data Entry'!O33="Yes",1,IF('Data Entry'!O33="No",0,IF('Data Entry'!O33="N/A","",2)))</f>
        <v>2</v>
      </c>
      <c r="P12" s="87">
        <f>IF('Data Entry'!P33="Yes",1,IF('Data Entry'!P33="No",0,IF('Data Entry'!P33="N/A","",2)))</f>
        <v>2</v>
      </c>
      <c r="Q12" s="87">
        <f>IF('Data Entry'!Q33="Yes",1,IF('Data Entry'!Q33="No",0,IF('Data Entry'!Q33="N/A","",2)))</f>
        <v>2</v>
      </c>
      <c r="R12" s="87">
        <f>IF('Data Entry'!R33="Yes",1,IF('Data Entry'!R33="No",0,IF('Data Entry'!R33="N/A","",2)))</f>
        <v>2</v>
      </c>
      <c r="S12" s="87">
        <f>IF('Data Entry'!S33="Yes",1,IF('Data Entry'!S33="No",0,IF('Data Entry'!S33="N/A","",2)))</f>
        <v>2</v>
      </c>
      <c r="T12" s="87">
        <f>IF('Data Entry'!T33="Yes",1,IF('Data Entry'!T33="No",0,IF('Data Entry'!T33="N/A","",2)))</f>
        <v>2</v>
      </c>
      <c r="U12" s="87">
        <f>IF('Data Entry'!U33="Yes",1,IF('Data Entry'!U33="No",0,IF('Data Entry'!U33="N/A","",2)))</f>
        <v>2</v>
      </c>
      <c r="V12" s="87">
        <f>IF('Data Entry'!V33="Yes",1,IF('Data Entry'!V33="No",0,IF('Data Entry'!V33="N/A","",2)))</f>
        <v>2</v>
      </c>
      <c r="W12" s="87">
        <f>IF('Data Entry'!W33="Yes",1,IF('Data Entry'!W33="No",0,IF('Data Entry'!W33="N/A","",2)))</f>
        <v>2</v>
      </c>
      <c r="X12" s="87">
        <f>IF('Data Entry'!X33="Yes",1,IF('Data Entry'!X33="No",0,IF('Data Entry'!X33="N/A","",2)))</f>
        <v>2</v>
      </c>
      <c r="Y12" s="87">
        <f>IF('Data Entry'!Y33="Yes",1,IF('Data Entry'!Y33="No",0,IF('Data Entry'!Y33="N/A","",2)))</f>
        <v>2</v>
      </c>
      <c r="Z12" s="87">
        <f>IF('Data Entry'!Z33="Yes",1,IF('Data Entry'!Z33="No",0,IF('Data Entry'!Z33="N/A","",2)))</f>
        <v>2</v>
      </c>
      <c r="AA12" s="87">
        <f>IF('Data Entry'!AA33="Yes",1,IF('Data Entry'!AA33="No",0,IF('Data Entry'!AA33="N/A","",2)))</f>
        <v>2</v>
      </c>
      <c r="AB12" s="87">
        <f>IF('Data Entry'!AB33="Yes",1,IF('Data Entry'!AB33="No",0,IF('Data Entry'!AB33="N/A","",2)))</f>
        <v>2</v>
      </c>
      <c r="AC12" s="87">
        <f>IF('Data Entry'!AC33="Yes",1,IF('Data Entry'!AC33="No",0,IF('Data Entry'!AC33="N/A","",2)))</f>
        <v>2</v>
      </c>
      <c r="AD12" s="87">
        <f>IF('Data Entry'!AD33="Yes",1,IF('Data Entry'!AD33="No",0,IF('Data Entry'!AD33="N/A","",2)))</f>
        <v>2</v>
      </c>
      <c r="AE12" s="87">
        <f>IF('Data Entry'!AE33="Yes",1,IF('Data Entry'!AE33="No",0,IF('Data Entry'!AE33="N/A","",2)))</f>
        <v>2</v>
      </c>
      <c r="AF12" s="87">
        <f>IF('Data Entry'!AF33="Yes",1,IF('Data Entry'!AF33="No",0,IF('Data Entry'!AF33="N/A","",2)))</f>
        <v>2</v>
      </c>
      <c r="AG12" s="87">
        <f>IF('Data Entry'!AG33="Yes",1,IF('Data Entry'!AG33="No",0,IF('Data Entry'!AG33="N/A","",2)))</f>
        <v>2</v>
      </c>
      <c r="AH12" s="87">
        <f>IF('Data Entry'!AH33="Yes",1,IF('Data Entry'!AH33="No",0,IF('Data Entry'!AH33="N/A","",2)))</f>
        <v>2</v>
      </c>
      <c r="AI12" s="87">
        <f>IF('Data Entry'!AI33="Yes",1,IF('Data Entry'!AI33="No",0,IF('Data Entry'!AI33="N/A","",2)))</f>
        <v>2</v>
      </c>
      <c r="AJ12" s="87">
        <f>IF('Data Entry'!AJ33="Yes",1,IF('Data Entry'!AJ33="No",0,IF('Data Entry'!AJ33="N/A","",2)))</f>
        <v>2</v>
      </c>
      <c r="AK12" s="87">
        <f>IF('Data Entry'!AK33="Yes",1,IF('Data Entry'!AK33="No",0,IF('Data Entry'!AK33="N/A","",2)))</f>
        <v>2</v>
      </c>
      <c r="AL12" s="87">
        <f>IF('Data Entry'!AL33="Yes",1,IF('Data Entry'!AL33="No",0,IF('Data Entry'!AL33="N/A","",2)))</f>
        <v>2</v>
      </c>
      <c r="AM12" s="87">
        <f>IF('Data Entry'!AM33="Yes",1,IF('Data Entry'!AM33="No",0,IF('Data Entry'!AM33="N/A","",2)))</f>
        <v>2</v>
      </c>
      <c r="AN12" s="87">
        <f>IF('Data Entry'!AN33="Yes",1,IF('Data Entry'!AN33="No",0,IF('Data Entry'!AN33="N/A","",2)))</f>
        <v>2</v>
      </c>
      <c r="AO12" s="87">
        <f>IF('Data Entry'!AO33="Yes",1,IF('Data Entry'!AO33="No",0,IF('Data Entry'!AO33="N/A","",2)))</f>
        <v>2</v>
      </c>
      <c r="AP12" s="87">
        <f>IF('Data Entry'!AP33="Yes",1,IF('Data Entry'!AP33="No",0,IF('Data Entry'!AP33="N/A","",2)))</f>
        <v>2</v>
      </c>
      <c r="AQ12" s="87">
        <f>IF('Data Entry'!AQ33="Yes",1,IF('Data Entry'!AQ33="No",0,IF('Data Entry'!AQ33="N/A","",2)))</f>
        <v>2</v>
      </c>
      <c r="AR12" s="87">
        <f>IF('Data Entry'!AR33="Yes",1,IF('Data Entry'!AR33="No",0,IF('Data Entry'!AR33="N/A","",2)))</f>
        <v>2</v>
      </c>
      <c r="AS12" s="87">
        <f>IF('Data Entry'!AS33="Yes",1,IF('Data Entry'!AS33="No",0,IF('Data Entry'!AS33="N/A","",2)))</f>
        <v>2</v>
      </c>
      <c r="AT12" s="87">
        <f>IF('Data Entry'!AT33="Yes",1,IF('Data Entry'!AT33="No",0,IF('Data Entry'!AT33="N/A","",2)))</f>
        <v>2</v>
      </c>
      <c r="AU12" s="87">
        <f>IF('Data Entry'!AU33="Yes",1,IF('Data Entry'!AU33="No",0,IF('Data Entry'!AU33="N/A","",2)))</f>
        <v>2</v>
      </c>
      <c r="AV12" s="87">
        <f>IF('Data Entry'!AV33="Yes",1,IF('Data Entry'!AV33="No",0,IF('Data Entry'!AV33="N/A","",2)))</f>
        <v>2</v>
      </c>
      <c r="AW12" s="87">
        <f>IF('Data Entry'!AW33="Yes",1,IF('Data Entry'!AW33="No",0,IF('Data Entry'!AW33="N/A","",2)))</f>
        <v>2</v>
      </c>
      <c r="AX12" s="87">
        <f>IF('Data Entry'!AX33="Yes",1,IF('Data Entry'!AX33="No",0,IF('Data Entry'!AX33="N/A","",2)))</f>
        <v>2</v>
      </c>
      <c r="AY12" s="87">
        <f>IF('Data Entry'!AY33="Yes",1,IF('Data Entry'!AY33="No",0,IF('Data Entry'!AY33="N/A","",2)))</f>
        <v>2</v>
      </c>
      <c r="AZ12" s="87">
        <f>IF('Data Entry'!AZ33="Yes",1,IF('Data Entry'!AZ33="No",0,IF('Data Entry'!AZ33="N/A","",2)))</f>
        <v>2</v>
      </c>
      <c r="BA12" s="87">
        <f>IF('Data Entry'!BA33="Yes",1,IF('Data Entry'!BA33="No",0,IF('Data Entry'!BA33="N/A","",2)))</f>
        <v>2</v>
      </c>
      <c r="BB12" s="87">
        <f>IF('Data Entry'!BB33="Yes",1,IF('Data Entry'!BB33="No",0,IF('Data Entry'!BB33="N/A","",2)))</f>
        <v>2</v>
      </c>
      <c r="BC12" s="87">
        <f>IF('Data Entry'!BC33="Yes",1,IF('Data Entry'!BC33="No",0,IF('Data Entry'!BC33="N/A","",2)))</f>
        <v>2</v>
      </c>
      <c r="BD12" s="87">
        <f>IF('Data Entry'!BD33="Yes",1,IF('Data Entry'!BD33="No",0,IF('Data Entry'!BD33="N/A","",2)))</f>
        <v>2</v>
      </c>
      <c r="BE12" s="87">
        <f>IF('Data Entry'!BE33="Yes",1,IF('Data Entry'!BE33="No",0,IF('Data Entry'!BE33="N/A","",2)))</f>
        <v>2</v>
      </c>
      <c r="BF12" s="87">
        <f>IF('Data Entry'!BF33="Yes",1,IF('Data Entry'!BF33="No",0,IF('Data Entry'!BF33="N/A","",2)))</f>
        <v>2</v>
      </c>
      <c r="BG12" s="87">
        <f>IF('Data Entry'!BG33="Yes",1,IF('Data Entry'!BG33="No",0,IF('Data Entry'!BG33="N/A","",2)))</f>
        <v>2</v>
      </c>
      <c r="BH12" s="87">
        <f>IF('Data Entry'!BH33="Yes",1,IF('Data Entry'!BH33="No",0,IF('Data Entry'!BH33="N/A","",2)))</f>
        <v>2</v>
      </c>
      <c r="BI12" s="87">
        <f>IF('Data Entry'!BI33="Yes",1,IF('Data Entry'!BI33="No",0,IF('Data Entry'!BI33="N/A","",2)))</f>
        <v>2</v>
      </c>
      <c r="BJ12" s="87">
        <f>IF('Data Entry'!BJ33="Yes",1,IF('Data Entry'!BJ33="No",0,IF('Data Entry'!BJ33="N/A","",2)))</f>
        <v>2</v>
      </c>
      <c r="BK12" s="87">
        <f>IF('Data Entry'!BK33="Yes",1,IF('Data Entry'!BK33="No",0,IF('Data Entry'!BK33="N/A","",2)))</f>
        <v>2</v>
      </c>
      <c r="BL12" s="87">
        <f>IF('Data Entry'!BL33="Yes",1,IF('Data Entry'!BL33="No",0,IF('Data Entry'!BL33="N/A","",2)))</f>
        <v>2</v>
      </c>
      <c r="BM12" s="87">
        <f>IF('Data Entry'!BM33="Yes",1,IF('Data Entry'!BM33="No",0,IF('Data Entry'!BM33="N/A","",2)))</f>
        <v>2</v>
      </c>
      <c r="BN12" s="87">
        <f>IF('Data Entry'!BN33="Yes",1,IF('Data Entry'!BN33="No",0,IF('Data Entry'!BN33="N/A","",2)))</f>
        <v>2</v>
      </c>
      <c r="BO12" s="87">
        <f>IF('Data Entry'!BO33="Yes",1,IF('Data Entry'!BO33="No",0,IF('Data Entry'!BO33="N/A","",2)))</f>
        <v>2</v>
      </c>
      <c r="BP12" s="87">
        <f>IF('Data Entry'!BP33="Yes",1,IF('Data Entry'!BP33="No",0,IF('Data Entry'!BP33="N/A","",2)))</f>
        <v>2</v>
      </c>
      <c r="BQ12" s="87">
        <f>IF('Data Entry'!BQ33="Yes",1,IF('Data Entry'!BQ33="No",0,IF('Data Entry'!BQ33="N/A","",2)))</f>
        <v>2</v>
      </c>
      <c r="BR12" s="87">
        <f>IF('Data Entry'!BR33="Yes",1,IF('Data Entry'!BR33="No",0,IF('Data Entry'!BR33="N/A","",2)))</f>
        <v>2</v>
      </c>
      <c r="BS12" s="87">
        <f>IF('Data Entry'!BS33="Yes",1,IF('Data Entry'!BS33="No",0,IF('Data Entry'!BS33="N/A","",2)))</f>
        <v>2</v>
      </c>
      <c r="BT12" s="87">
        <f>IF('Data Entry'!BT33="Yes",1,IF('Data Entry'!BT33="No",0,IF('Data Entry'!BT33="N/A","",2)))</f>
        <v>2</v>
      </c>
      <c r="BU12" s="87">
        <f>IF('Data Entry'!BU33="Yes",1,IF('Data Entry'!BU33="No",0,IF('Data Entry'!BU33="N/A","",2)))</f>
        <v>2</v>
      </c>
      <c r="BV12" s="87">
        <f>IF('Data Entry'!BV33="Yes",1,IF('Data Entry'!BV33="No",0,IF('Data Entry'!BV33="N/A","",2)))</f>
        <v>2</v>
      </c>
      <c r="BW12" s="87">
        <f>IF('Data Entry'!BW33="Yes",1,IF('Data Entry'!BW33="No",0,IF('Data Entry'!BW33="N/A","",2)))</f>
        <v>2</v>
      </c>
      <c r="BX12" s="87">
        <f>IF('Data Entry'!BX33="Yes",1,IF('Data Entry'!BX33="No",0,IF('Data Entry'!BX33="N/A","",2)))</f>
        <v>2</v>
      </c>
      <c r="BY12" s="87">
        <f>IF('Data Entry'!BY33="Yes",1,IF('Data Entry'!BY33="No",0,IF('Data Entry'!BY33="N/A","",2)))</f>
        <v>2</v>
      </c>
      <c r="BZ12" s="87">
        <f>IF('Data Entry'!BZ33="Yes",1,IF('Data Entry'!BZ33="No",0,IF('Data Entry'!BZ33="N/A","",2)))</f>
        <v>2</v>
      </c>
      <c r="CA12" s="87">
        <f>IF('Data Entry'!CA33="Yes",1,IF('Data Entry'!CA33="No",0,IF('Data Entry'!CA33="N/A","",2)))</f>
        <v>2</v>
      </c>
      <c r="CB12" s="87">
        <f>IF('Data Entry'!CB33="Yes",1,IF('Data Entry'!CB33="No",0,IF('Data Entry'!CB33="N/A","",2)))</f>
        <v>2</v>
      </c>
      <c r="CC12" s="87">
        <f>IF('Data Entry'!CC33="Yes",1,IF('Data Entry'!CC33="No",0,IF('Data Entry'!CC33="N/A","",2)))</f>
        <v>2</v>
      </c>
      <c r="CD12" s="87">
        <f>IF('Data Entry'!CD33="Yes",1,IF('Data Entry'!CD33="No",0,IF('Data Entry'!CD33="N/A","",2)))</f>
        <v>2</v>
      </c>
      <c r="CE12" s="87">
        <f>IF('Data Entry'!CE33="Yes",1,IF('Data Entry'!CE33="No",0,IF('Data Entry'!CE33="N/A","",2)))</f>
        <v>2</v>
      </c>
      <c r="CF12" s="87">
        <f>IF('Data Entry'!CF33="Yes",1,IF('Data Entry'!CF33="No",0,IF('Data Entry'!CF33="N/A","",2)))</f>
        <v>2</v>
      </c>
      <c r="CG12" s="87">
        <f>IF('Data Entry'!CG33="Yes",1,IF('Data Entry'!CG33="No",0,IF('Data Entry'!CG33="N/A","",2)))</f>
        <v>2</v>
      </c>
      <c r="CH12" s="87">
        <f>IF('Data Entry'!CH33="Yes",1,IF('Data Entry'!CH33="No",0,IF('Data Entry'!CH33="N/A","",2)))</f>
        <v>2</v>
      </c>
      <c r="CI12" s="87">
        <f>IF('Data Entry'!CI33="Yes",1,IF('Data Entry'!CI33="No",0,IF('Data Entry'!CI33="N/A","",2)))</f>
        <v>2</v>
      </c>
      <c r="CJ12" s="87">
        <f>IF('Data Entry'!CJ33="Yes",1,IF('Data Entry'!CJ33="No",0,IF('Data Entry'!CJ33="N/A","",2)))</f>
        <v>2</v>
      </c>
      <c r="CK12" s="87">
        <f>IF('Data Entry'!CK33="Yes",1,IF('Data Entry'!CK33="No",0,IF('Data Entry'!CK33="N/A","",2)))</f>
        <v>2</v>
      </c>
      <c r="CL12" s="87">
        <f>IF('Data Entry'!CL33="Yes",1,IF('Data Entry'!CL33="No",0,IF('Data Entry'!CL33="N/A","",2)))</f>
        <v>2</v>
      </c>
      <c r="CM12" s="87">
        <f>IF('Data Entry'!CM33="Yes",1,IF('Data Entry'!CM33="No",0,IF('Data Entry'!CM33="N/A","",2)))</f>
        <v>2</v>
      </c>
      <c r="CN12" s="87">
        <f>IF('Data Entry'!CN33="Yes",1,IF('Data Entry'!CN33="No",0,IF('Data Entry'!CN33="N/A","",2)))</f>
        <v>2</v>
      </c>
      <c r="CO12" s="87">
        <f>IF('Data Entry'!CO33="Yes",1,IF('Data Entry'!CO33="No",0,IF('Data Entry'!CO33="N/A","",2)))</f>
        <v>2</v>
      </c>
      <c r="CP12" s="87">
        <f>IF('Data Entry'!CP33="Yes",1,IF('Data Entry'!CP33="No",0,IF('Data Entry'!CP33="N/A","",2)))</f>
        <v>2</v>
      </c>
      <c r="CQ12" s="87">
        <f>IF('Data Entry'!CQ33="Yes",1,IF('Data Entry'!CQ33="No",0,IF('Data Entry'!CQ33="N/A","",2)))</f>
        <v>2</v>
      </c>
      <c r="CR12" s="87">
        <f>IF('Data Entry'!CR33="Yes",1,IF('Data Entry'!CR33="No",0,IF('Data Entry'!CR33="N/A","",2)))</f>
        <v>2</v>
      </c>
      <c r="CS12" s="87">
        <f>IF('Data Entry'!CS33="Yes",1,IF('Data Entry'!CS33="No",0,IF('Data Entry'!CS33="N/A","",2)))</f>
        <v>2</v>
      </c>
      <c r="CT12" s="87">
        <f>IF('Data Entry'!CT33="Yes",1,IF('Data Entry'!CT33="No",0,IF('Data Entry'!CT33="N/A","",2)))</f>
        <v>2</v>
      </c>
      <c r="CU12" s="87">
        <f>IF('Data Entry'!CU33="Yes",1,IF('Data Entry'!CU33="No",0,IF('Data Entry'!CU33="N/A","",2)))</f>
        <v>2</v>
      </c>
      <c r="CV12" s="87">
        <f>IF('Data Entry'!CV33="Yes",1,IF('Data Entry'!CV33="No",0,IF('Data Entry'!CV33="N/A","",2)))</f>
        <v>2</v>
      </c>
      <c r="CW12" s="87">
        <f>IF('Data Entry'!CW33="Yes",1,IF('Data Entry'!CW33="No",0,IF('Data Entry'!CW33="N/A","",2)))</f>
        <v>2</v>
      </c>
      <c r="CX12" s="87">
        <f>IF('Data Entry'!CX33="Yes",1,IF('Data Entry'!CX33="No",0,IF('Data Entry'!CX33="N/A","",2)))</f>
        <v>2</v>
      </c>
      <c r="CY12" s="87">
        <f>IF('Data Entry'!CY33="Yes",1,IF('Data Entry'!CY33="No",0,IF('Data Entry'!CY33="N/A","",2)))</f>
        <v>2</v>
      </c>
      <c r="CZ12" s="87">
        <f>IF('Data Entry'!CZ33="Yes",1,IF('Data Entry'!CZ33="No",0,IF('Data Entry'!CZ33="N/A","",2)))</f>
        <v>2</v>
      </c>
      <c r="DA12" s="87">
        <f>IF('Data Entry'!DA33="Yes",1,IF('Data Entry'!DA33="No",0,IF('Data Entry'!DA33="N/A","",2)))</f>
        <v>2</v>
      </c>
      <c r="DB12" s="87">
        <f>IF('Data Entry'!DB33="Yes",1,IF('Data Entry'!DB33="No",0,IF('Data Entry'!DB33="N/A","",2)))</f>
        <v>2</v>
      </c>
      <c r="DC12" s="87">
        <f>IF('Data Entry'!DC33="Yes",1,IF('Data Entry'!DC33="No",0,IF('Data Entry'!DC33="N/A","",2)))</f>
        <v>2</v>
      </c>
      <c r="DD12" s="87">
        <f>IF('Data Entry'!DD33="Yes",1,IF('Data Entry'!DD33="No",0,IF('Data Entry'!DD33="N/A","",2)))</f>
        <v>2</v>
      </c>
      <c r="DE12" s="87">
        <f>IF('Data Entry'!DE33="Yes",1,IF('Data Entry'!DE33="No",0,IF('Data Entry'!DE33="N/A","",2)))</f>
        <v>2</v>
      </c>
      <c r="DF12" s="87">
        <f>IF('Data Entry'!DF33="Yes",1,IF('Data Entry'!DF33="No",0,IF('Data Entry'!DF33="N/A","",2)))</f>
        <v>2</v>
      </c>
      <c r="DG12" s="87">
        <f>IF('Data Entry'!DG33="Yes",1,IF('Data Entry'!DG33="No",0,IF('Data Entry'!DG33="N/A","",2)))</f>
        <v>2</v>
      </c>
      <c r="DH12" s="87">
        <f>IF('Data Entry'!DH33="Yes",1,IF('Data Entry'!DH33="No",0,IF('Data Entry'!DH33="N/A","",2)))</f>
        <v>2</v>
      </c>
      <c r="DI12" s="87">
        <f>IF('Data Entry'!DI33="Yes",1,IF('Data Entry'!DI33="No",0,IF('Data Entry'!DI33="N/A","",2)))</f>
        <v>2</v>
      </c>
      <c r="DJ12" s="87">
        <f>IF('Data Entry'!DJ33="Yes",1,IF('Data Entry'!DJ33="No",0,IF('Data Entry'!DJ33="N/A","",2)))</f>
        <v>2</v>
      </c>
      <c r="DK12" s="87">
        <f>IF('Data Entry'!DK33="Yes",1,IF('Data Entry'!DK33="No",0,IF('Data Entry'!DK33="N/A","",2)))</f>
        <v>2</v>
      </c>
      <c r="DL12" s="87">
        <f>IF('Data Entry'!DL33="Yes",1,IF('Data Entry'!DL33="No",0,IF('Data Entry'!DL33="N/A","",2)))</f>
        <v>2</v>
      </c>
      <c r="DM12" s="87">
        <f>IF('Data Entry'!DM33="Yes",1,IF('Data Entry'!DM33="No",0,IF('Data Entry'!DM33="N/A","",2)))</f>
        <v>2</v>
      </c>
      <c r="DN12" s="87">
        <f>IF('Data Entry'!DN33="Yes",1,IF('Data Entry'!DN33="No",0,IF('Data Entry'!DN33="N/A","",2)))</f>
        <v>2</v>
      </c>
      <c r="DO12" s="87">
        <f>IF('Data Entry'!DO33="Yes",1,IF('Data Entry'!DO33="No",0,IF('Data Entry'!DO33="N/A","",2)))</f>
        <v>2</v>
      </c>
      <c r="DP12" s="87">
        <f>IF('Data Entry'!DP33="Yes",1,IF('Data Entry'!DP33="No",0,IF('Data Entry'!DP33="N/A","",2)))</f>
        <v>2</v>
      </c>
      <c r="DQ12" s="87">
        <f>IF('Data Entry'!DQ33="Yes",1,IF('Data Entry'!DQ33="No",0,IF('Data Entry'!DQ33="N/A","",2)))</f>
        <v>2</v>
      </c>
      <c r="DR12" s="87">
        <f>IF('Data Entry'!DR33="Yes",1,IF('Data Entry'!DR33="No",0,IF('Data Entry'!DR33="N/A","",2)))</f>
        <v>2</v>
      </c>
      <c r="DS12" s="87">
        <f>IF('Data Entry'!DS33="Yes",1,IF('Data Entry'!DS33="No",0,IF('Data Entry'!DS33="N/A","",2)))</f>
        <v>2</v>
      </c>
      <c r="DT12" s="87">
        <f>IF('Data Entry'!DT33="Yes",1,IF('Data Entry'!DT33="No",0,IF('Data Entry'!DT33="N/A","",2)))</f>
        <v>2</v>
      </c>
    </row>
    <row r="13" spans="1:124" ht="16" customHeight="1">
      <c r="A13" s="165" t="s">
        <v>112</v>
      </c>
      <c r="B13" s="165"/>
      <c r="C13" s="165"/>
      <c r="D13" s="165"/>
      <c r="E13" s="87">
        <f>IF('Data Entry'!E34="Yes",1,IF('Data Entry'!E34="No",0,IF('Data Entry'!E34="Not Possible","",2)))</f>
        <v>2</v>
      </c>
      <c r="F13" s="87">
        <f>IF('Data Entry'!F34="Yes",1,IF('Data Entry'!F34="No",0,IF('Data Entry'!F34="Not Possible","",2)))</f>
        <v>2</v>
      </c>
      <c r="G13" s="87">
        <f>IF('Data Entry'!G34="Yes",1,IF('Data Entry'!G34="No",0,IF('Data Entry'!G34="Not Possible","",2)))</f>
        <v>2</v>
      </c>
      <c r="H13" s="87">
        <f>IF('Data Entry'!H34="Yes",1,IF('Data Entry'!H34="No",0,IF('Data Entry'!H34="Not Possible","",2)))</f>
        <v>2</v>
      </c>
      <c r="I13" s="87">
        <f>IF('Data Entry'!I34="Yes",1,IF('Data Entry'!I34="No",0,IF('Data Entry'!I34="Not Possible","",2)))</f>
        <v>2</v>
      </c>
      <c r="J13" s="87">
        <f>IF('Data Entry'!J34="Yes",1,IF('Data Entry'!J34="No",0,IF('Data Entry'!J34="Not Possible","",2)))</f>
        <v>2</v>
      </c>
      <c r="K13" s="87">
        <f>IF('Data Entry'!K34="Yes",1,IF('Data Entry'!K34="No",0,IF('Data Entry'!K34="Not Possible","",2)))</f>
        <v>2</v>
      </c>
      <c r="L13" s="87">
        <f>IF('Data Entry'!L34="Yes",1,IF('Data Entry'!L34="No",0,IF('Data Entry'!L34="Not Possible","",2)))</f>
        <v>2</v>
      </c>
      <c r="M13" s="87">
        <f>IF('Data Entry'!M34="Yes",1,IF('Data Entry'!M34="No",0,IF('Data Entry'!M34="Not Possible","",2)))</f>
        <v>2</v>
      </c>
      <c r="N13" s="87">
        <f>IF('Data Entry'!N34="Yes",1,IF('Data Entry'!N34="No",0,IF('Data Entry'!N34="Not Possible","",2)))</f>
        <v>2</v>
      </c>
      <c r="O13" s="87">
        <f>IF('Data Entry'!O34="Yes",1,IF('Data Entry'!O34="No",0,IF('Data Entry'!O34="Not Possible","",2)))</f>
        <v>2</v>
      </c>
      <c r="P13" s="87">
        <f>IF('Data Entry'!P34="Yes",1,IF('Data Entry'!P34="No",0,IF('Data Entry'!P34="Not Possible","",2)))</f>
        <v>2</v>
      </c>
      <c r="Q13" s="87">
        <f>IF('Data Entry'!Q34="Yes",1,IF('Data Entry'!Q34="No",0,IF('Data Entry'!Q34="Not Possible","",2)))</f>
        <v>2</v>
      </c>
      <c r="R13" s="87">
        <f>IF('Data Entry'!R34="Yes",1,IF('Data Entry'!R34="No",0,IF('Data Entry'!R34="Not Possible","",2)))</f>
        <v>2</v>
      </c>
      <c r="S13" s="87">
        <f>IF('Data Entry'!S34="Yes",1,IF('Data Entry'!S34="No",0,IF('Data Entry'!S34="Not Possible","",2)))</f>
        <v>2</v>
      </c>
      <c r="T13" s="87">
        <f>IF('Data Entry'!T34="Yes",1,IF('Data Entry'!T34="No",0,IF('Data Entry'!T34="Not Possible","",2)))</f>
        <v>2</v>
      </c>
      <c r="U13" s="87">
        <f>IF('Data Entry'!U34="Yes",1,IF('Data Entry'!U34="No",0,IF('Data Entry'!U34="Not Possible","",2)))</f>
        <v>2</v>
      </c>
      <c r="V13" s="87">
        <f>IF('Data Entry'!V34="Yes",1,IF('Data Entry'!V34="No",0,IF('Data Entry'!V34="Not Possible","",2)))</f>
        <v>2</v>
      </c>
      <c r="W13" s="87">
        <f>IF('Data Entry'!W34="Yes",1,IF('Data Entry'!W34="No",0,IF('Data Entry'!W34="Not Possible","",2)))</f>
        <v>2</v>
      </c>
      <c r="X13" s="87">
        <f>IF('Data Entry'!X34="Yes",1,IF('Data Entry'!X34="No",0,IF('Data Entry'!X34="Not Possible","",2)))</f>
        <v>2</v>
      </c>
      <c r="Y13" s="87">
        <f>IF('Data Entry'!Y34="Yes",1,IF('Data Entry'!Y34="No",0,IF('Data Entry'!Y34="Not Possible","",2)))</f>
        <v>2</v>
      </c>
      <c r="Z13" s="87">
        <f>IF('Data Entry'!Z34="Yes",1,IF('Data Entry'!Z34="No",0,IF('Data Entry'!Z34="Not Possible","",2)))</f>
        <v>2</v>
      </c>
      <c r="AA13" s="87">
        <f>IF('Data Entry'!AA34="Yes",1,IF('Data Entry'!AA34="No",0,IF('Data Entry'!AA34="Not Possible","",2)))</f>
        <v>2</v>
      </c>
      <c r="AB13" s="87">
        <f>IF('Data Entry'!AB34="Yes",1,IF('Data Entry'!AB34="No",0,IF('Data Entry'!AB34="Not Possible","",2)))</f>
        <v>2</v>
      </c>
      <c r="AC13" s="87">
        <f>IF('Data Entry'!AC34="Yes",1,IF('Data Entry'!AC34="No",0,IF('Data Entry'!AC34="Not Possible","",2)))</f>
        <v>2</v>
      </c>
      <c r="AD13" s="87">
        <f>IF('Data Entry'!AD34="Yes",1,IF('Data Entry'!AD34="No",0,IF('Data Entry'!AD34="Not Possible","",2)))</f>
        <v>2</v>
      </c>
      <c r="AE13" s="87">
        <f>IF('Data Entry'!AE34="Yes",1,IF('Data Entry'!AE34="No",0,IF('Data Entry'!AE34="Not Possible","",2)))</f>
        <v>2</v>
      </c>
      <c r="AF13" s="87">
        <f>IF('Data Entry'!AF34="Yes",1,IF('Data Entry'!AF34="No",0,IF('Data Entry'!AF34="Not Possible","",2)))</f>
        <v>2</v>
      </c>
      <c r="AG13" s="87">
        <f>IF('Data Entry'!AG34="Yes",1,IF('Data Entry'!AG34="No",0,IF('Data Entry'!AG34="Not Possible","",2)))</f>
        <v>2</v>
      </c>
      <c r="AH13" s="87">
        <f>IF('Data Entry'!AH34="Yes",1,IF('Data Entry'!AH34="No",0,IF('Data Entry'!AH34="Not Possible","",2)))</f>
        <v>2</v>
      </c>
      <c r="AI13" s="87">
        <f>IF('Data Entry'!AI34="Yes",1,IF('Data Entry'!AI34="No",0,IF('Data Entry'!AI34="Not Possible","",2)))</f>
        <v>2</v>
      </c>
      <c r="AJ13" s="87">
        <f>IF('Data Entry'!AJ34="Yes",1,IF('Data Entry'!AJ34="No",0,IF('Data Entry'!AJ34="Not Possible","",2)))</f>
        <v>2</v>
      </c>
      <c r="AK13" s="87">
        <f>IF('Data Entry'!AK34="Yes",1,IF('Data Entry'!AK34="No",0,IF('Data Entry'!AK34="Not Possible","",2)))</f>
        <v>2</v>
      </c>
      <c r="AL13" s="87">
        <f>IF('Data Entry'!AL34="Yes",1,IF('Data Entry'!AL34="No",0,IF('Data Entry'!AL34="Not Possible","",2)))</f>
        <v>2</v>
      </c>
      <c r="AM13" s="87">
        <f>IF('Data Entry'!AM34="Yes",1,IF('Data Entry'!AM34="No",0,IF('Data Entry'!AM34="Not Possible","",2)))</f>
        <v>2</v>
      </c>
      <c r="AN13" s="87">
        <f>IF('Data Entry'!AN34="Yes",1,IF('Data Entry'!AN34="No",0,IF('Data Entry'!AN34="Not Possible","",2)))</f>
        <v>2</v>
      </c>
      <c r="AO13" s="87">
        <f>IF('Data Entry'!AO34="Yes",1,IF('Data Entry'!AO34="No",0,IF('Data Entry'!AO34="Not Possible","",2)))</f>
        <v>2</v>
      </c>
      <c r="AP13" s="87">
        <f>IF('Data Entry'!AP34="Yes",1,IF('Data Entry'!AP34="No",0,IF('Data Entry'!AP34="Not Possible","",2)))</f>
        <v>2</v>
      </c>
      <c r="AQ13" s="87">
        <f>IF('Data Entry'!AQ34="Yes",1,IF('Data Entry'!AQ34="No",0,IF('Data Entry'!AQ34="Not Possible","",2)))</f>
        <v>2</v>
      </c>
      <c r="AR13" s="87">
        <f>IF('Data Entry'!AR34="Yes",1,IF('Data Entry'!AR34="No",0,IF('Data Entry'!AR34="Not Possible","",2)))</f>
        <v>2</v>
      </c>
      <c r="AS13" s="87">
        <f>IF('Data Entry'!AS34="Yes",1,IF('Data Entry'!AS34="No",0,IF('Data Entry'!AS34="Not Possible","",2)))</f>
        <v>2</v>
      </c>
      <c r="AT13" s="87">
        <f>IF('Data Entry'!AT34="Yes",1,IF('Data Entry'!AT34="No",0,IF('Data Entry'!AT34="Not Possible","",2)))</f>
        <v>2</v>
      </c>
      <c r="AU13" s="87">
        <f>IF('Data Entry'!AU34="Yes",1,IF('Data Entry'!AU34="No",0,IF('Data Entry'!AU34="Not Possible","",2)))</f>
        <v>2</v>
      </c>
      <c r="AV13" s="87">
        <f>IF('Data Entry'!AV34="Yes",1,IF('Data Entry'!AV34="No",0,IF('Data Entry'!AV34="Not Possible","",2)))</f>
        <v>2</v>
      </c>
      <c r="AW13" s="87">
        <f>IF('Data Entry'!AW34="Yes",1,IF('Data Entry'!AW34="No",0,IF('Data Entry'!AW34="Not Possible","",2)))</f>
        <v>2</v>
      </c>
      <c r="AX13" s="87">
        <f>IF('Data Entry'!AX34="Yes",1,IF('Data Entry'!AX34="No",0,IF('Data Entry'!AX34="Not Possible","",2)))</f>
        <v>2</v>
      </c>
      <c r="AY13" s="87">
        <f>IF('Data Entry'!AY34="Yes",1,IF('Data Entry'!AY34="No",0,IF('Data Entry'!AY34="Not Possible","",2)))</f>
        <v>2</v>
      </c>
      <c r="AZ13" s="87">
        <f>IF('Data Entry'!AZ34="Yes",1,IF('Data Entry'!AZ34="No",0,IF('Data Entry'!AZ34="Not Possible","",2)))</f>
        <v>2</v>
      </c>
      <c r="BA13" s="87">
        <f>IF('Data Entry'!BA34="Yes",1,IF('Data Entry'!BA34="No",0,IF('Data Entry'!BA34="Not Possible","",2)))</f>
        <v>2</v>
      </c>
      <c r="BB13" s="87">
        <f>IF('Data Entry'!BB34="Yes",1,IF('Data Entry'!BB34="No",0,IF('Data Entry'!BB34="Not Possible","",2)))</f>
        <v>2</v>
      </c>
      <c r="BC13" s="87">
        <f>IF('Data Entry'!BC34="Yes",1,IF('Data Entry'!BC34="No",0,IF('Data Entry'!BC34="Not Possible","",2)))</f>
        <v>2</v>
      </c>
      <c r="BD13" s="87">
        <f>IF('Data Entry'!BD34="Yes",1,IF('Data Entry'!BD34="No",0,IF('Data Entry'!BD34="Not Possible","",2)))</f>
        <v>2</v>
      </c>
      <c r="BE13" s="87">
        <f>IF('Data Entry'!BE34="Yes",1,IF('Data Entry'!BE34="No",0,IF('Data Entry'!BE34="Not Possible","",2)))</f>
        <v>2</v>
      </c>
      <c r="BF13" s="87">
        <f>IF('Data Entry'!BF34="Yes",1,IF('Data Entry'!BF34="No",0,IF('Data Entry'!BF34="Not Possible","",2)))</f>
        <v>2</v>
      </c>
      <c r="BG13" s="87">
        <f>IF('Data Entry'!BG34="Yes",1,IF('Data Entry'!BG34="No",0,IF('Data Entry'!BG34="Not Possible","",2)))</f>
        <v>2</v>
      </c>
      <c r="BH13" s="87">
        <f>IF('Data Entry'!BH34="Yes",1,IF('Data Entry'!BH34="No",0,IF('Data Entry'!BH34="Not Possible","",2)))</f>
        <v>2</v>
      </c>
      <c r="BI13" s="87">
        <f>IF('Data Entry'!BI34="Yes",1,IF('Data Entry'!BI34="No",0,IF('Data Entry'!BI34="Not Possible","",2)))</f>
        <v>2</v>
      </c>
      <c r="BJ13" s="87">
        <f>IF('Data Entry'!BJ34="Yes",1,IF('Data Entry'!BJ34="No",0,IF('Data Entry'!BJ34="Not Possible","",2)))</f>
        <v>2</v>
      </c>
      <c r="BK13" s="87">
        <f>IF('Data Entry'!BK34="Yes",1,IF('Data Entry'!BK34="No",0,IF('Data Entry'!BK34="Not Possible","",2)))</f>
        <v>2</v>
      </c>
      <c r="BL13" s="87">
        <f>IF('Data Entry'!BL34="Yes",1,IF('Data Entry'!BL34="No",0,IF('Data Entry'!BL34="Not Possible","",2)))</f>
        <v>2</v>
      </c>
      <c r="BM13" s="87">
        <f>IF('Data Entry'!BM34="Yes",1,IF('Data Entry'!BM34="No",0,IF('Data Entry'!BM34="Not Possible","",2)))</f>
        <v>2</v>
      </c>
      <c r="BN13" s="87">
        <f>IF('Data Entry'!BN34="Yes",1,IF('Data Entry'!BN34="No",0,IF('Data Entry'!BN34="Not Possible","",2)))</f>
        <v>2</v>
      </c>
      <c r="BO13" s="87">
        <f>IF('Data Entry'!BO34="Yes",1,IF('Data Entry'!BO34="No",0,IF('Data Entry'!BO34="Not Possible","",2)))</f>
        <v>2</v>
      </c>
      <c r="BP13" s="87">
        <f>IF('Data Entry'!BP34="Yes",1,IF('Data Entry'!BP34="No",0,IF('Data Entry'!BP34="Not Possible","",2)))</f>
        <v>2</v>
      </c>
      <c r="BQ13" s="87">
        <f>IF('Data Entry'!BQ34="Yes",1,IF('Data Entry'!BQ34="No",0,IF('Data Entry'!BQ34="Not Possible","",2)))</f>
        <v>2</v>
      </c>
      <c r="BR13" s="87">
        <f>IF('Data Entry'!BR34="Yes",1,IF('Data Entry'!BR34="No",0,IF('Data Entry'!BR34="Not Possible","",2)))</f>
        <v>2</v>
      </c>
      <c r="BS13" s="87">
        <f>IF('Data Entry'!BS34="Yes",1,IF('Data Entry'!BS34="No",0,IF('Data Entry'!BS34="Not Possible","",2)))</f>
        <v>2</v>
      </c>
      <c r="BT13" s="87">
        <f>IF('Data Entry'!BT34="Yes",1,IF('Data Entry'!BT34="No",0,IF('Data Entry'!BT34="Not Possible","",2)))</f>
        <v>2</v>
      </c>
      <c r="BU13" s="87">
        <f>IF('Data Entry'!BU34="Yes",1,IF('Data Entry'!BU34="No",0,IF('Data Entry'!BU34="Not Possible","",2)))</f>
        <v>2</v>
      </c>
      <c r="BV13" s="87">
        <f>IF('Data Entry'!BV34="Yes",1,IF('Data Entry'!BV34="No",0,IF('Data Entry'!BV34="Not Possible","",2)))</f>
        <v>2</v>
      </c>
      <c r="BW13" s="87">
        <f>IF('Data Entry'!BW34="Yes",1,IF('Data Entry'!BW34="No",0,IF('Data Entry'!BW34="Not Possible","",2)))</f>
        <v>2</v>
      </c>
      <c r="BX13" s="87">
        <f>IF('Data Entry'!BX34="Yes",1,IF('Data Entry'!BX34="No",0,IF('Data Entry'!BX34="Not Possible","",2)))</f>
        <v>2</v>
      </c>
      <c r="BY13" s="87">
        <f>IF('Data Entry'!BY34="Yes",1,IF('Data Entry'!BY34="No",0,IF('Data Entry'!BY34="Not Possible","",2)))</f>
        <v>2</v>
      </c>
      <c r="BZ13" s="87">
        <f>IF('Data Entry'!BZ34="Yes",1,IF('Data Entry'!BZ34="No",0,IF('Data Entry'!BZ34="Not Possible","",2)))</f>
        <v>2</v>
      </c>
      <c r="CA13" s="87">
        <f>IF('Data Entry'!CA34="Yes",1,IF('Data Entry'!CA34="No",0,IF('Data Entry'!CA34="Not Possible","",2)))</f>
        <v>2</v>
      </c>
      <c r="CB13" s="87">
        <f>IF('Data Entry'!CB34="Yes",1,IF('Data Entry'!CB34="No",0,IF('Data Entry'!CB34="Not Possible","",2)))</f>
        <v>2</v>
      </c>
      <c r="CC13" s="87">
        <f>IF('Data Entry'!CC34="Yes",1,IF('Data Entry'!CC34="No",0,IF('Data Entry'!CC34="Not Possible","",2)))</f>
        <v>2</v>
      </c>
      <c r="CD13" s="87">
        <f>IF('Data Entry'!CD34="Yes",1,IF('Data Entry'!CD34="No",0,IF('Data Entry'!CD34="Not Possible","",2)))</f>
        <v>2</v>
      </c>
      <c r="CE13" s="87">
        <f>IF('Data Entry'!CE34="Yes",1,IF('Data Entry'!CE34="No",0,IF('Data Entry'!CE34="Not Possible","",2)))</f>
        <v>2</v>
      </c>
      <c r="CF13" s="87">
        <f>IF('Data Entry'!CF34="Yes",1,IF('Data Entry'!CF34="No",0,IF('Data Entry'!CF34="Not Possible","",2)))</f>
        <v>2</v>
      </c>
      <c r="CG13" s="87">
        <f>IF('Data Entry'!CG34="Yes",1,IF('Data Entry'!CG34="No",0,IF('Data Entry'!CG34="Not Possible","",2)))</f>
        <v>2</v>
      </c>
      <c r="CH13" s="87">
        <f>IF('Data Entry'!CH34="Yes",1,IF('Data Entry'!CH34="No",0,IF('Data Entry'!CH34="Not Possible","",2)))</f>
        <v>2</v>
      </c>
      <c r="CI13" s="87">
        <f>IF('Data Entry'!CI34="Yes",1,IF('Data Entry'!CI34="No",0,IF('Data Entry'!CI34="Not Possible","",2)))</f>
        <v>2</v>
      </c>
      <c r="CJ13" s="87">
        <f>IF('Data Entry'!CJ34="Yes",1,IF('Data Entry'!CJ34="No",0,IF('Data Entry'!CJ34="Not Possible","",2)))</f>
        <v>2</v>
      </c>
      <c r="CK13" s="87">
        <f>IF('Data Entry'!CK34="Yes",1,IF('Data Entry'!CK34="No",0,IF('Data Entry'!CK34="Not Possible","",2)))</f>
        <v>2</v>
      </c>
      <c r="CL13" s="87">
        <f>IF('Data Entry'!CL34="Yes",1,IF('Data Entry'!CL34="No",0,IF('Data Entry'!CL34="Not Possible","",2)))</f>
        <v>2</v>
      </c>
      <c r="CM13" s="87">
        <f>IF('Data Entry'!CM34="Yes",1,IF('Data Entry'!CM34="No",0,IF('Data Entry'!CM34="Not Possible","",2)))</f>
        <v>2</v>
      </c>
      <c r="CN13" s="87">
        <f>IF('Data Entry'!CN34="Yes",1,IF('Data Entry'!CN34="No",0,IF('Data Entry'!CN34="Not Possible","",2)))</f>
        <v>2</v>
      </c>
      <c r="CO13" s="87">
        <f>IF('Data Entry'!CO34="Yes",1,IF('Data Entry'!CO34="No",0,IF('Data Entry'!CO34="Not Possible","",2)))</f>
        <v>2</v>
      </c>
      <c r="CP13" s="87">
        <f>IF('Data Entry'!CP34="Yes",1,IF('Data Entry'!CP34="No",0,IF('Data Entry'!CP34="Not Possible","",2)))</f>
        <v>2</v>
      </c>
      <c r="CQ13" s="87">
        <f>IF('Data Entry'!CQ34="Yes",1,IF('Data Entry'!CQ34="No",0,IF('Data Entry'!CQ34="Not Possible","",2)))</f>
        <v>2</v>
      </c>
      <c r="CR13" s="87">
        <f>IF('Data Entry'!CR34="Yes",1,IF('Data Entry'!CR34="No",0,IF('Data Entry'!CR34="Not Possible","",2)))</f>
        <v>2</v>
      </c>
      <c r="CS13" s="87">
        <f>IF('Data Entry'!CS34="Yes",1,IF('Data Entry'!CS34="No",0,IF('Data Entry'!CS34="Not Possible","",2)))</f>
        <v>2</v>
      </c>
      <c r="CT13" s="87">
        <f>IF('Data Entry'!CT34="Yes",1,IF('Data Entry'!CT34="No",0,IF('Data Entry'!CT34="Not Possible","",2)))</f>
        <v>2</v>
      </c>
      <c r="CU13" s="87">
        <f>IF('Data Entry'!CU34="Yes",1,IF('Data Entry'!CU34="No",0,IF('Data Entry'!CU34="Not Possible","",2)))</f>
        <v>2</v>
      </c>
      <c r="CV13" s="87">
        <f>IF('Data Entry'!CV34="Yes",1,IF('Data Entry'!CV34="No",0,IF('Data Entry'!CV34="Not Possible","",2)))</f>
        <v>2</v>
      </c>
      <c r="CW13" s="87">
        <f>IF('Data Entry'!CW34="Yes",1,IF('Data Entry'!CW34="No",0,IF('Data Entry'!CW34="Not Possible","",2)))</f>
        <v>2</v>
      </c>
      <c r="CX13" s="87">
        <f>IF('Data Entry'!CX34="Yes",1,IF('Data Entry'!CX34="No",0,IF('Data Entry'!CX34="Not Possible","",2)))</f>
        <v>2</v>
      </c>
      <c r="CY13" s="87">
        <f>IF('Data Entry'!CY34="Yes",1,IF('Data Entry'!CY34="No",0,IF('Data Entry'!CY34="Not Possible","",2)))</f>
        <v>2</v>
      </c>
      <c r="CZ13" s="87">
        <f>IF('Data Entry'!CZ34="Yes",1,IF('Data Entry'!CZ34="No",0,IF('Data Entry'!CZ34="Not Possible","",2)))</f>
        <v>2</v>
      </c>
      <c r="DA13" s="87">
        <f>IF('Data Entry'!DA34="Yes",1,IF('Data Entry'!DA34="No",0,IF('Data Entry'!DA34="Not Possible","",2)))</f>
        <v>2</v>
      </c>
      <c r="DB13" s="87">
        <f>IF('Data Entry'!DB34="Yes",1,IF('Data Entry'!DB34="No",0,IF('Data Entry'!DB34="Not Possible","",2)))</f>
        <v>2</v>
      </c>
      <c r="DC13" s="87">
        <f>IF('Data Entry'!DC34="Yes",1,IF('Data Entry'!DC34="No",0,IF('Data Entry'!DC34="Not Possible","",2)))</f>
        <v>2</v>
      </c>
      <c r="DD13" s="87">
        <f>IF('Data Entry'!DD34="Yes",1,IF('Data Entry'!DD34="No",0,IF('Data Entry'!DD34="Not Possible","",2)))</f>
        <v>2</v>
      </c>
      <c r="DE13" s="87">
        <f>IF('Data Entry'!DE34="Yes",1,IF('Data Entry'!DE34="No",0,IF('Data Entry'!DE34="Not Possible","",2)))</f>
        <v>2</v>
      </c>
      <c r="DF13" s="87">
        <f>IF('Data Entry'!DF34="Yes",1,IF('Data Entry'!DF34="No",0,IF('Data Entry'!DF34="Not Possible","",2)))</f>
        <v>2</v>
      </c>
      <c r="DG13" s="87">
        <f>IF('Data Entry'!DG34="Yes",1,IF('Data Entry'!DG34="No",0,IF('Data Entry'!DG34="Not Possible","",2)))</f>
        <v>2</v>
      </c>
      <c r="DH13" s="87">
        <f>IF('Data Entry'!DH34="Yes",1,IF('Data Entry'!DH34="No",0,IF('Data Entry'!DH34="Not Possible","",2)))</f>
        <v>2</v>
      </c>
      <c r="DI13" s="87">
        <f>IF('Data Entry'!DI34="Yes",1,IF('Data Entry'!DI34="No",0,IF('Data Entry'!DI34="Not Possible","",2)))</f>
        <v>2</v>
      </c>
      <c r="DJ13" s="87">
        <f>IF('Data Entry'!DJ34="Yes",1,IF('Data Entry'!DJ34="No",0,IF('Data Entry'!DJ34="Not Possible","",2)))</f>
        <v>2</v>
      </c>
      <c r="DK13" s="87">
        <f>IF('Data Entry'!DK34="Yes",1,IF('Data Entry'!DK34="No",0,IF('Data Entry'!DK34="Not Possible","",2)))</f>
        <v>2</v>
      </c>
      <c r="DL13" s="87">
        <f>IF('Data Entry'!DL34="Yes",1,IF('Data Entry'!DL34="No",0,IF('Data Entry'!DL34="Not Possible","",2)))</f>
        <v>2</v>
      </c>
      <c r="DM13" s="87">
        <f>IF('Data Entry'!DM34="Yes",1,IF('Data Entry'!DM34="No",0,IF('Data Entry'!DM34="Not Possible","",2)))</f>
        <v>2</v>
      </c>
      <c r="DN13" s="87">
        <f>IF('Data Entry'!DN34="Yes",1,IF('Data Entry'!DN34="No",0,IF('Data Entry'!DN34="Not Possible","",2)))</f>
        <v>2</v>
      </c>
      <c r="DO13" s="87">
        <f>IF('Data Entry'!DO34="Yes",1,IF('Data Entry'!DO34="No",0,IF('Data Entry'!DO34="Not Possible","",2)))</f>
        <v>2</v>
      </c>
      <c r="DP13" s="87">
        <f>IF('Data Entry'!DP34="Yes",1,IF('Data Entry'!DP34="No",0,IF('Data Entry'!DP34="Not Possible","",2)))</f>
        <v>2</v>
      </c>
      <c r="DQ13" s="87">
        <f>IF('Data Entry'!DQ34="Yes",1,IF('Data Entry'!DQ34="No",0,IF('Data Entry'!DQ34="Not Possible","",2)))</f>
        <v>2</v>
      </c>
      <c r="DR13" s="87">
        <f>IF('Data Entry'!DR34="Yes",1,IF('Data Entry'!DR34="No",0,IF('Data Entry'!DR34="Not Possible","",2)))</f>
        <v>2</v>
      </c>
      <c r="DS13" s="87">
        <f>IF('Data Entry'!DS34="Yes",1,IF('Data Entry'!DS34="No",0,IF('Data Entry'!DS34="Not Possible","",2)))</f>
        <v>2</v>
      </c>
      <c r="DT13" s="87">
        <f>IF('Data Entry'!DT34="Yes",1,IF('Data Entry'!DT34="No",0,IF('Data Entry'!DT34="Not Possible","",2)))</f>
        <v>2</v>
      </c>
    </row>
    <row r="14" spans="1:124" ht="16" customHeight="1">
      <c r="A14" s="165" t="s">
        <v>113</v>
      </c>
      <c r="B14" s="165"/>
      <c r="C14" s="165"/>
      <c r="D14" s="165"/>
      <c r="E14" s="87">
        <f>IF('Data Entry'!E35="Yes",1,IF('Data Entry'!E35="No",0,IF('Data Entry'!E35="N/A","",2)))</f>
        <v>2</v>
      </c>
      <c r="F14" s="87">
        <f>IF('Data Entry'!F35="Yes",1,IF('Data Entry'!F35="No",0,IF('Data Entry'!F35="N/A","",2)))</f>
        <v>2</v>
      </c>
      <c r="G14" s="87">
        <f>IF('Data Entry'!G35="Yes",1,IF('Data Entry'!G35="No",0,IF('Data Entry'!G35="N/A","",2)))</f>
        <v>2</v>
      </c>
      <c r="H14" s="87">
        <f>IF('Data Entry'!H35="Yes",1,IF('Data Entry'!H35="No",0,IF('Data Entry'!H35="N/A","",2)))</f>
        <v>2</v>
      </c>
      <c r="I14" s="87">
        <f>IF('Data Entry'!I35="Yes",1,IF('Data Entry'!I35="No",0,IF('Data Entry'!I35="N/A","",2)))</f>
        <v>2</v>
      </c>
      <c r="J14" s="87">
        <f>IF('Data Entry'!J35="Yes",1,IF('Data Entry'!J35="No",0,IF('Data Entry'!J35="N/A","",2)))</f>
        <v>2</v>
      </c>
      <c r="K14" s="87">
        <f>IF('Data Entry'!K35="Yes",1,IF('Data Entry'!K35="No",0,IF('Data Entry'!K35="N/A","",2)))</f>
        <v>2</v>
      </c>
      <c r="L14" s="87">
        <f>IF('Data Entry'!L35="Yes",1,IF('Data Entry'!L35="No",0,IF('Data Entry'!L35="N/A","",2)))</f>
        <v>2</v>
      </c>
      <c r="M14" s="87">
        <f>IF('Data Entry'!M35="Yes",1,IF('Data Entry'!M35="No",0,IF('Data Entry'!M35="N/A","",2)))</f>
        <v>2</v>
      </c>
      <c r="N14" s="87">
        <f>IF('Data Entry'!N35="Yes",1,IF('Data Entry'!N35="No",0,IF('Data Entry'!N35="N/A","",2)))</f>
        <v>2</v>
      </c>
      <c r="O14" s="87">
        <f>IF('Data Entry'!O35="Yes",1,IF('Data Entry'!O35="No",0,IF('Data Entry'!O35="N/A","",2)))</f>
        <v>2</v>
      </c>
      <c r="P14" s="87">
        <f>IF('Data Entry'!P35="Yes",1,IF('Data Entry'!P35="No",0,IF('Data Entry'!P35="N/A","",2)))</f>
        <v>2</v>
      </c>
      <c r="Q14" s="87">
        <f>IF('Data Entry'!Q35="Yes",1,IF('Data Entry'!Q35="No",0,IF('Data Entry'!Q35="N/A","",2)))</f>
        <v>2</v>
      </c>
      <c r="R14" s="87">
        <f>IF('Data Entry'!R35="Yes",1,IF('Data Entry'!R35="No",0,IF('Data Entry'!R35="N/A","",2)))</f>
        <v>2</v>
      </c>
      <c r="S14" s="87">
        <f>IF('Data Entry'!S35="Yes",1,IF('Data Entry'!S35="No",0,IF('Data Entry'!S35="N/A","",2)))</f>
        <v>2</v>
      </c>
      <c r="T14" s="87">
        <f>IF('Data Entry'!T35="Yes",1,IF('Data Entry'!T35="No",0,IF('Data Entry'!T35="N/A","",2)))</f>
        <v>2</v>
      </c>
      <c r="U14" s="87">
        <f>IF('Data Entry'!U35="Yes",1,IF('Data Entry'!U35="No",0,IF('Data Entry'!U35="N/A","",2)))</f>
        <v>2</v>
      </c>
      <c r="V14" s="87">
        <f>IF('Data Entry'!V35="Yes",1,IF('Data Entry'!V35="No",0,IF('Data Entry'!V35="N/A","",2)))</f>
        <v>2</v>
      </c>
      <c r="W14" s="87">
        <f>IF('Data Entry'!W35="Yes",1,IF('Data Entry'!W35="No",0,IF('Data Entry'!W35="N/A","",2)))</f>
        <v>2</v>
      </c>
      <c r="X14" s="87">
        <f>IF('Data Entry'!X35="Yes",1,IF('Data Entry'!X35="No",0,IF('Data Entry'!X35="N/A","",2)))</f>
        <v>2</v>
      </c>
      <c r="Y14" s="87">
        <f>IF('Data Entry'!Y35="Yes",1,IF('Data Entry'!Y35="No",0,IF('Data Entry'!Y35="N/A","",2)))</f>
        <v>2</v>
      </c>
      <c r="Z14" s="87">
        <f>IF('Data Entry'!Z35="Yes",1,IF('Data Entry'!Z35="No",0,IF('Data Entry'!Z35="N/A","",2)))</f>
        <v>2</v>
      </c>
      <c r="AA14" s="87">
        <f>IF('Data Entry'!AA35="Yes",1,IF('Data Entry'!AA35="No",0,IF('Data Entry'!AA35="N/A","",2)))</f>
        <v>2</v>
      </c>
      <c r="AB14" s="87">
        <f>IF('Data Entry'!AB35="Yes",1,IF('Data Entry'!AB35="No",0,IF('Data Entry'!AB35="N/A","",2)))</f>
        <v>2</v>
      </c>
      <c r="AC14" s="87">
        <f>IF('Data Entry'!AC35="Yes",1,IF('Data Entry'!AC35="No",0,IF('Data Entry'!AC35="N/A","",2)))</f>
        <v>2</v>
      </c>
      <c r="AD14" s="87">
        <f>IF('Data Entry'!AD35="Yes",1,IF('Data Entry'!AD35="No",0,IF('Data Entry'!AD35="N/A","",2)))</f>
        <v>2</v>
      </c>
      <c r="AE14" s="87">
        <f>IF('Data Entry'!AE35="Yes",1,IF('Data Entry'!AE35="No",0,IF('Data Entry'!AE35="N/A","",2)))</f>
        <v>2</v>
      </c>
      <c r="AF14" s="87">
        <f>IF('Data Entry'!AF35="Yes",1,IF('Data Entry'!AF35="No",0,IF('Data Entry'!AF35="N/A","",2)))</f>
        <v>2</v>
      </c>
      <c r="AG14" s="87">
        <f>IF('Data Entry'!AG35="Yes",1,IF('Data Entry'!AG35="No",0,IF('Data Entry'!AG35="N/A","",2)))</f>
        <v>2</v>
      </c>
      <c r="AH14" s="87">
        <f>IF('Data Entry'!AH35="Yes",1,IF('Data Entry'!AH35="No",0,IF('Data Entry'!AH35="N/A","",2)))</f>
        <v>2</v>
      </c>
      <c r="AI14" s="87">
        <f>IF('Data Entry'!AI35="Yes",1,IF('Data Entry'!AI35="No",0,IF('Data Entry'!AI35="N/A","",2)))</f>
        <v>2</v>
      </c>
      <c r="AJ14" s="87">
        <f>IF('Data Entry'!AJ35="Yes",1,IF('Data Entry'!AJ35="No",0,IF('Data Entry'!AJ35="N/A","",2)))</f>
        <v>2</v>
      </c>
      <c r="AK14" s="87">
        <f>IF('Data Entry'!AK35="Yes",1,IF('Data Entry'!AK35="No",0,IF('Data Entry'!AK35="N/A","",2)))</f>
        <v>2</v>
      </c>
      <c r="AL14" s="87">
        <f>IF('Data Entry'!AL35="Yes",1,IF('Data Entry'!AL35="No",0,IF('Data Entry'!AL35="N/A","",2)))</f>
        <v>2</v>
      </c>
      <c r="AM14" s="87">
        <f>IF('Data Entry'!AM35="Yes",1,IF('Data Entry'!AM35="No",0,IF('Data Entry'!AM35="N/A","",2)))</f>
        <v>2</v>
      </c>
      <c r="AN14" s="87">
        <f>IF('Data Entry'!AN35="Yes",1,IF('Data Entry'!AN35="No",0,IF('Data Entry'!AN35="N/A","",2)))</f>
        <v>2</v>
      </c>
      <c r="AO14" s="87">
        <f>IF('Data Entry'!AO35="Yes",1,IF('Data Entry'!AO35="No",0,IF('Data Entry'!AO35="N/A","",2)))</f>
        <v>2</v>
      </c>
      <c r="AP14" s="87">
        <f>IF('Data Entry'!AP35="Yes",1,IF('Data Entry'!AP35="No",0,IF('Data Entry'!AP35="N/A","",2)))</f>
        <v>2</v>
      </c>
      <c r="AQ14" s="87">
        <f>IF('Data Entry'!AQ35="Yes",1,IF('Data Entry'!AQ35="No",0,IF('Data Entry'!AQ35="N/A","",2)))</f>
        <v>2</v>
      </c>
      <c r="AR14" s="87">
        <f>IF('Data Entry'!AR35="Yes",1,IF('Data Entry'!AR35="No",0,IF('Data Entry'!AR35="N/A","",2)))</f>
        <v>2</v>
      </c>
      <c r="AS14" s="87">
        <f>IF('Data Entry'!AS35="Yes",1,IF('Data Entry'!AS35="No",0,IF('Data Entry'!AS35="N/A","",2)))</f>
        <v>2</v>
      </c>
      <c r="AT14" s="87">
        <f>IF('Data Entry'!AT35="Yes",1,IF('Data Entry'!AT35="No",0,IF('Data Entry'!AT35="N/A","",2)))</f>
        <v>2</v>
      </c>
      <c r="AU14" s="87">
        <f>IF('Data Entry'!AU35="Yes",1,IF('Data Entry'!AU35="No",0,IF('Data Entry'!AU35="N/A","",2)))</f>
        <v>2</v>
      </c>
      <c r="AV14" s="87">
        <f>IF('Data Entry'!AV35="Yes",1,IF('Data Entry'!AV35="No",0,IF('Data Entry'!AV35="N/A","",2)))</f>
        <v>2</v>
      </c>
      <c r="AW14" s="87">
        <f>IF('Data Entry'!AW35="Yes",1,IF('Data Entry'!AW35="No",0,IF('Data Entry'!AW35="N/A","",2)))</f>
        <v>2</v>
      </c>
      <c r="AX14" s="87">
        <f>IF('Data Entry'!AX35="Yes",1,IF('Data Entry'!AX35="No",0,IF('Data Entry'!AX35="N/A","",2)))</f>
        <v>2</v>
      </c>
      <c r="AY14" s="87">
        <f>IF('Data Entry'!AY35="Yes",1,IF('Data Entry'!AY35="No",0,IF('Data Entry'!AY35="N/A","",2)))</f>
        <v>2</v>
      </c>
      <c r="AZ14" s="87">
        <f>IF('Data Entry'!AZ35="Yes",1,IF('Data Entry'!AZ35="No",0,IF('Data Entry'!AZ35="N/A","",2)))</f>
        <v>2</v>
      </c>
      <c r="BA14" s="87">
        <f>IF('Data Entry'!BA35="Yes",1,IF('Data Entry'!BA35="No",0,IF('Data Entry'!BA35="N/A","",2)))</f>
        <v>2</v>
      </c>
      <c r="BB14" s="87">
        <f>IF('Data Entry'!BB35="Yes",1,IF('Data Entry'!BB35="No",0,IF('Data Entry'!BB35="N/A","",2)))</f>
        <v>2</v>
      </c>
      <c r="BC14" s="87">
        <f>IF('Data Entry'!BC35="Yes",1,IF('Data Entry'!BC35="No",0,IF('Data Entry'!BC35="N/A","",2)))</f>
        <v>2</v>
      </c>
      <c r="BD14" s="87">
        <f>IF('Data Entry'!BD35="Yes",1,IF('Data Entry'!BD35="No",0,IF('Data Entry'!BD35="N/A","",2)))</f>
        <v>2</v>
      </c>
      <c r="BE14" s="87">
        <f>IF('Data Entry'!BE35="Yes",1,IF('Data Entry'!BE35="No",0,IF('Data Entry'!BE35="N/A","",2)))</f>
        <v>2</v>
      </c>
      <c r="BF14" s="87">
        <f>IF('Data Entry'!BF35="Yes",1,IF('Data Entry'!BF35="No",0,IF('Data Entry'!BF35="N/A","",2)))</f>
        <v>2</v>
      </c>
      <c r="BG14" s="87">
        <f>IF('Data Entry'!BG35="Yes",1,IF('Data Entry'!BG35="No",0,IF('Data Entry'!BG35="N/A","",2)))</f>
        <v>2</v>
      </c>
      <c r="BH14" s="87">
        <f>IF('Data Entry'!BH35="Yes",1,IF('Data Entry'!BH35="No",0,IF('Data Entry'!BH35="N/A","",2)))</f>
        <v>2</v>
      </c>
      <c r="BI14" s="87">
        <f>IF('Data Entry'!BI35="Yes",1,IF('Data Entry'!BI35="No",0,IF('Data Entry'!BI35="N/A","",2)))</f>
        <v>2</v>
      </c>
      <c r="BJ14" s="87">
        <f>IF('Data Entry'!BJ35="Yes",1,IF('Data Entry'!BJ35="No",0,IF('Data Entry'!BJ35="N/A","",2)))</f>
        <v>2</v>
      </c>
      <c r="BK14" s="87">
        <f>IF('Data Entry'!BK35="Yes",1,IF('Data Entry'!BK35="No",0,IF('Data Entry'!BK35="N/A","",2)))</f>
        <v>2</v>
      </c>
      <c r="BL14" s="87">
        <f>IF('Data Entry'!BL35="Yes",1,IF('Data Entry'!BL35="No",0,IF('Data Entry'!BL35="N/A","",2)))</f>
        <v>2</v>
      </c>
      <c r="BM14" s="87">
        <f>IF('Data Entry'!BM35="Yes",1,IF('Data Entry'!BM35="No",0,IF('Data Entry'!BM35="N/A","",2)))</f>
        <v>2</v>
      </c>
      <c r="BN14" s="87">
        <f>IF('Data Entry'!BN35="Yes",1,IF('Data Entry'!BN35="No",0,IF('Data Entry'!BN35="N/A","",2)))</f>
        <v>2</v>
      </c>
      <c r="BO14" s="87">
        <f>IF('Data Entry'!BO35="Yes",1,IF('Data Entry'!BO35="No",0,IF('Data Entry'!BO35="N/A","",2)))</f>
        <v>2</v>
      </c>
      <c r="BP14" s="87">
        <f>IF('Data Entry'!BP35="Yes",1,IF('Data Entry'!BP35="No",0,IF('Data Entry'!BP35="N/A","",2)))</f>
        <v>2</v>
      </c>
      <c r="BQ14" s="87">
        <f>IF('Data Entry'!BQ35="Yes",1,IF('Data Entry'!BQ35="No",0,IF('Data Entry'!BQ35="N/A","",2)))</f>
        <v>2</v>
      </c>
      <c r="BR14" s="87">
        <f>IF('Data Entry'!BR35="Yes",1,IF('Data Entry'!BR35="No",0,IF('Data Entry'!BR35="N/A","",2)))</f>
        <v>2</v>
      </c>
      <c r="BS14" s="87">
        <f>IF('Data Entry'!BS35="Yes",1,IF('Data Entry'!BS35="No",0,IF('Data Entry'!BS35="N/A","",2)))</f>
        <v>2</v>
      </c>
      <c r="BT14" s="87">
        <f>IF('Data Entry'!BT35="Yes",1,IF('Data Entry'!BT35="No",0,IF('Data Entry'!BT35="N/A","",2)))</f>
        <v>2</v>
      </c>
      <c r="BU14" s="87">
        <f>IF('Data Entry'!BU35="Yes",1,IF('Data Entry'!BU35="No",0,IF('Data Entry'!BU35="N/A","",2)))</f>
        <v>2</v>
      </c>
      <c r="BV14" s="87">
        <f>IF('Data Entry'!BV35="Yes",1,IF('Data Entry'!BV35="No",0,IF('Data Entry'!BV35="N/A","",2)))</f>
        <v>2</v>
      </c>
      <c r="BW14" s="87">
        <f>IF('Data Entry'!BW35="Yes",1,IF('Data Entry'!BW35="No",0,IF('Data Entry'!BW35="N/A","",2)))</f>
        <v>2</v>
      </c>
      <c r="BX14" s="87">
        <f>IF('Data Entry'!BX35="Yes",1,IF('Data Entry'!BX35="No",0,IF('Data Entry'!BX35="N/A","",2)))</f>
        <v>2</v>
      </c>
      <c r="BY14" s="87">
        <f>IF('Data Entry'!BY35="Yes",1,IF('Data Entry'!BY35="No",0,IF('Data Entry'!BY35="N/A","",2)))</f>
        <v>2</v>
      </c>
      <c r="BZ14" s="87">
        <f>IF('Data Entry'!BZ35="Yes",1,IF('Data Entry'!BZ35="No",0,IF('Data Entry'!BZ35="N/A","",2)))</f>
        <v>2</v>
      </c>
      <c r="CA14" s="87">
        <f>IF('Data Entry'!CA35="Yes",1,IF('Data Entry'!CA35="No",0,IF('Data Entry'!CA35="N/A","",2)))</f>
        <v>2</v>
      </c>
      <c r="CB14" s="87">
        <f>IF('Data Entry'!CB35="Yes",1,IF('Data Entry'!CB35="No",0,IF('Data Entry'!CB35="N/A","",2)))</f>
        <v>2</v>
      </c>
      <c r="CC14" s="87">
        <f>IF('Data Entry'!CC35="Yes",1,IF('Data Entry'!CC35="No",0,IF('Data Entry'!CC35="N/A","",2)))</f>
        <v>2</v>
      </c>
      <c r="CD14" s="87">
        <f>IF('Data Entry'!CD35="Yes",1,IF('Data Entry'!CD35="No",0,IF('Data Entry'!CD35="N/A","",2)))</f>
        <v>2</v>
      </c>
      <c r="CE14" s="87">
        <f>IF('Data Entry'!CE35="Yes",1,IF('Data Entry'!CE35="No",0,IF('Data Entry'!CE35="N/A","",2)))</f>
        <v>2</v>
      </c>
      <c r="CF14" s="87">
        <f>IF('Data Entry'!CF35="Yes",1,IF('Data Entry'!CF35="No",0,IF('Data Entry'!CF35="N/A","",2)))</f>
        <v>2</v>
      </c>
      <c r="CG14" s="87">
        <f>IF('Data Entry'!CG35="Yes",1,IF('Data Entry'!CG35="No",0,IF('Data Entry'!CG35="N/A","",2)))</f>
        <v>2</v>
      </c>
      <c r="CH14" s="87">
        <f>IF('Data Entry'!CH35="Yes",1,IF('Data Entry'!CH35="No",0,IF('Data Entry'!CH35="N/A","",2)))</f>
        <v>2</v>
      </c>
      <c r="CI14" s="87">
        <f>IF('Data Entry'!CI35="Yes",1,IF('Data Entry'!CI35="No",0,IF('Data Entry'!CI35="N/A","",2)))</f>
        <v>2</v>
      </c>
      <c r="CJ14" s="87">
        <f>IF('Data Entry'!CJ35="Yes",1,IF('Data Entry'!CJ35="No",0,IF('Data Entry'!CJ35="N/A","",2)))</f>
        <v>2</v>
      </c>
      <c r="CK14" s="87">
        <f>IF('Data Entry'!CK35="Yes",1,IF('Data Entry'!CK35="No",0,IF('Data Entry'!CK35="N/A","",2)))</f>
        <v>2</v>
      </c>
      <c r="CL14" s="87">
        <f>IF('Data Entry'!CL35="Yes",1,IF('Data Entry'!CL35="No",0,IF('Data Entry'!CL35="N/A","",2)))</f>
        <v>2</v>
      </c>
      <c r="CM14" s="87">
        <f>IF('Data Entry'!CM35="Yes",1,IF('Data Entry'!CM35="No",0,IF('Data Entry'!CM35="N/A","",2)))</f>
        <v>2</v>
      </c>
      <c r="CN14" s="87">
        <f>IF('Data Entry'!CN35="Yes",1,IF('Data Entry'!CN35="No",0,IF('Data Entry'!CN35="N/A","",2)))</f>
        <v>2</v>
      </c>
      <c r="CO14" s="87">
        <f>IF('Data Entry'!CO35="Yes",1,IF('Data Entry'!CO35="No",0,IF('Data Entry'!CO35="N/A","",2)))</f>
        <v>2</v>
      </c>
      <c r="CP14" s="87">
        <f>IF('Data Entry'!CP35="Yes",1,IF('Data Entry'!CP35="No",0,IF('Data Entry'!CP35="N/A","",2)))</f>
        <v>2</v>
      </c>
      <c r="CQ14" s="87">
        <f>IF('Data Entry'!CQ35="Yes",1,IF('Data Entry'!CQ35="No",0,IF('Data Entry'!CQ35="N/A","",2)))</f>
        <v>2</v>
      </c>
      <c r="CR14" s="87">
        <f>IF('Data Entry'!CR35="Yes",1,IF('Data Entry'!CR35="No",0,IF('Data Entry'!CR35="N/A","",2)))</f>
        <v>2</v>
      </c>
      <c r="CS14" s="87">
        <f>IF('Data Entry'!CS35="Yes",1,IF('Data Entry'!CS35="No",0,IF('Data Entry'!CS35="N/A","",2)))</f>
        <v>2</v>
      </c>
      <c r="CT14" s="87">
        <f>IF('Data Entry'!CT35="Yes",1,IF('Data Entry'!CT35="No",0,IF('Data Entry'!CT35="N/A","",2)))</f>
        <v>2</v>
      </c>
      <c r="CU14" s="87">
        <f>IF('Data Entry'!CU35="Yes",1,IF('Data Entry'!CU35="No",0,IF('Data Entry'!CU35="N/A","",2)))</f>
        <v>2</v>
      </c>
      <c r="CV14" s="87">
        <f>IF('Data Entry'!CV35="Yes",1,IF('Data Entry'!CV35="No",0,IF('Data Entry'!CV35="N/A","",2)))</f>
        <v>2</v>
      </c>
      <c r="CW14" s="87">
        <f>IF('Data Entry'!CW35="Yes",1,IF('Data Entry'!CW35="No",0,IF('Data Entry'!CW35="N/A","",2)))</f>
        <v>2</v>
      </c>
      <c r="CX14" s="87">
        <f>IF('Data Entry'!CX35="Yes",1,IF('Data Entry'!CX35="No",0,IF('Data Entry'!CX35="N/A","",2)))</f>
        <v>2</v>
      </c>
      <c r="CY14" s="87">
        <f>IF('Data Entry'!CY35="Yes",1,IF('Data Entry'!CY35="No",0,IF('Data Entry'!CY35="N/A","",2)))</f>
        <v>2</v>
      </c>
      <c r="CZ14" s="87">
        <f>IF('Data Entry'!CZ35="Yes",1,IF('Data Entry'!CZ35="No",0,IF('Data Entry'!CZ35="N/A","",2)))</f>
        <v>2</v>
      </c>
      <c r="DA14" s="87">
        <f>IF('Data Entry'!DA35="Yes",1,IF('Data Entry'!DA35="No",0,IF('Data Entry'!DA35="N/A","",2)))</f>
        <v>2</v>
      </c>
      <c r="DB14" s="87">
        <f>IF('Data Entry'!DB35="Yes",1,IF('Data Entry'!DB35="No",0,IF('Data Entry'!DB35="N/A","",2)))</f>
        <v>2</v>
      </c>
      <c r="DC14" s="87">
        <f>IF('Data Entry'!DC35="Yes",1,IF('Data Entry'!DC35="No",0,IF('Data Entry'!DC35="N/A","",2)))</f>
        <v>2</v>
      </c>
      <c r="DD14" s="87">
        <f>IF('Data Entry'!DD35="Yes",1,IF('Data Entry'!DD35="No",0,IF('Data Entry'!DD35="N/A","",2)))</f>
        <v>2</v>
      </c>
      <c r="DE14" s="87">
        <f>IF('Data Entry'!DE35="Yes",1,IF('Data Entry'!DE35="No",0,IF('Data Entry'!DE35="N/A","",2)))</f>
        <v>2</v>
      </c>
      <c r="DF14" s="87">
        <f>IF('Data Entry'!DF35="Yes",1,IF('Data Entry'!DF35="No",0,IF('Data Entry'!DF35="N/A","",2)))</f>
        <v>2</v>
      </c>
      <c r="DG14" s="87">
        <f>IF('Data Entry'!DG35="Yes",1,IF('Data Entry'!DG35="No",0,IF('Data Entry'!DG35="N/A","",2)))</f>
        <v>2</v>
      </c>
      <c r="DH14" s="87">
        <f>IF('Data Entry'!DH35="Yes",1,IF('Data Entry'!DH35="No",0,IF('Data Entry'!DH35="N/A","",2)))</f>
        <v>2</v>
      </c>
      <c r="DI14" s="87">
        <f>IF('Data Entry'!DI35="Yes",1,IF('Data Entry'!DI35="No",0,IF('Data Entry'!DI35="N/A","",2)))</f>
        <v>2</v>
      </c>
      <c r="DJ14" s="87">
        <f>IF('Data Entry'!DJ35="Yes",1,IF('Data Entry'!DJ35="No",0,IF('Data Entry'!DJ35="N/A","",2)))</f>
        <v>2</v>
      </c>
      <c r="DK14" s="87">
        <f>IF('Data Entry'!DK35="Yes",1,IF('Data Entry'!DK35="No",0,IF('Data Entry'!DK35="N/A","",2)))</f>
        <v>2</v>
      </c>
      <c r="DL14" s="87">
        <f>IF('Data Entry'!DL35="Yes",1,IF('Data Entry'!DL35="No",0,IF('Data Entry'!DL35="N/A","",2)))</f>
        <v>2</v>
      </c>
      <c r="DM14" s="87">
        <f>IF('Data Entry'!DM35="Yes",1,IF('Data Entry'!DM35="No",0,IF('Data Entry'!DM35="N/A","",2)))</f>
        <v>2</v>
      </c>
      <c r="DN14" s="87">
        <f>IF('Data Entry'!DN35="Yes",1,IF('Data Entry'!DN35="No",0,IF('Data Entry'!DN35="N/A","",2)))</f>
        <v>2</v>
      </c>
      <c r="DO14" s="87">
        <f>IF('Data Entry'!DO35="Yes",1,IF('Data Entry'!DO35="No",0,IF('Data Entry'!DO35="N/A","",2)))</f>
        <v>2</v>
      </c>
      <c r="DP14" s="87">
        <f>IF('Data Entry'!DP35="Yes",1,IF('Data Entry'!DP35="No",0,IF('Data Entry'!DP35="N/A","",2)))</f>
        <v>2</v>
      </c>
      <c r="DQ14" s="87">
        <f>IF('Data Entry'!DQ35="Yes",1,IF('Data Entry'!DQ35="No",0,IF('Data Entry'!DQ35="N/A","",2)))</f>
        <v>2</v>
      </c>
      <c r="DR14" s="87">
        <f>IF('Data Entry'!DR35="Yes",1,IF('Data Entry'!DR35="No",0,IF('Data Entry'!DR35="N/A","",2)))</f>
        <v>2</v>
      </c>
      <c r="DS14" s="87">
        <f>IF('Data Entry'!DS35="Yes",1,IF('Data Entry'!DS35="No",0,IF('Data Entry'!DS35="N/A","",2)))</f>
        <v>2</v>
      </c>
      <c r="DT14" s="87">
        <f>IF('Data Entry'!DT35="Yes",1,IF('Data Entry'!DT35="No",0,IF('Data Entry'!DT35="N/A","",2)))</f>
        <v>2</v>
      </c>
    </row>
    <row r="15" spans="1:124" ht="16" customHeight="1">
      <c r="A15" s="165" t="s">
        <v>114</v>
      </c>
      <c r="B15" s="165"/>
      <c r="C15" s="165"/>
      <c r="D15" s="165"/>
      <c r="E15" s="180" t="str">
        <f>IF('Data Entry'!E36="","",('Data Entry'!E36))</f>
        <v/>
      </c>
      <c r="F15" s="180" t="str">
        <f>IF('Data Entry'!F36="","",('Data Entry'!F36))</f>
        <v/>
      </c>
      <c r="G15" s="180" t="str">
        <f>IF('Data Entry'!G36="","",('Data Entry'!G36))</f>
        <v/>
      </c>
      <c r="H15" s="180" t="str">
        <f>IF('Data Entry'!H36="","",('Data Entry'!H36))</f>
        <v/>
      </c>
      <c r="I15" s="180" t="str">
        <f>IF('Data Entry'!I36="","",('Data Entry'!I36))</f>
        <v/>
      </c>
      <c r="J15" s="180" t="str">
        <f>IF('Data Entry'!J36="","",('Data Entry'!J36))</f>
        <v/>
      </c>
      <c r="K15" s="180" t="str">
        <f>IF('Data Entry'!K36="","",('Data Entry'!K36))</f>
        <v/>
      </c>
      <c r="L15" s="180" t="str">
        <f>IF('Data Entry'!L36="","",('Data Entry'!L36))</f>
        <v/>
      </c>
      <c r="M15" s="180" t="str">
        <f>IF('Data Entry'!M36="","",('Data Entry'!M36))</f>
        <v/>
      </c>
      <c r="N15" s="180" t="str">
        <f>IF('Data Entry'!N36="","",('Data Entry'!N36))</f>
        <v/>
      </c>
      <c r="O15" s="180" t="str">
        <f>IF('Data Entry'!O36="","",('Data Entry'!O36))</f>
        <v/>
      </c>
      <c r="P15" s="180" t="str">
        <f>IF('Data Entry'!P36="","",('Data Entry'!P36))</f>
        <v/>
      </c>
      <c r="Q15" s="180" t="str">
        <f>IF('Data Entry'!Q36="","",('Data Entry'!Q36))</f>
        <v/>
      </c>
      <c r="R15" s="180" t="str">
        <f>IF('Data Entry'!R36="","",('Data Entry'!R36))</f>
        <v/>
      </c>
      <c r="S15" s="180" t="str">
        <f>IF('Data Entry'!S36="","",('Data Entry'!S36))</f>
        <v/>
      </c>
      <c r="T15" s="180" t="str">
        <f>IF('Data Entry'!T36="","",('Data Entry'!T36))</f>
        <v/>
      </c>
      <c r="U15" s="180" t="str">
        <f>IF('Data Entry'!U36="","",('Data Entry'!U36))</f>
        <v/>
      </c>
      <c r="V15" s="180" t="str">
        <f>IF('Data Entry'!V36="","",('Data Entry'!V36))</f>
        <v/>
      </c>
      <c r="W15" s="180" t="str">
        <f>IF('Data Entry'!W36="","",('Data Entry'!W36))</f>
        <v/>
      </c>
      <c r="X15" s="180" t="str">
        <f>IF('Data Entry'!X36="","",('Data Entry'!X36))</f>
        <v/>
      </c>
      <c r="Y15" s="180" t="str">
        <f>IF('Data Entry'!Y36="","",('Data Entry'!Y36))</f>
        <v/>
      </c>
      <c r="Z15" s="180" t="str">
        <f>IF('Data Entry'!Z36="","",('Data Entry'!Z36))</f>
        <v/>
      </c>
      <c r="AA15" s="180" t="str">
        <f>IF('Data Entry'!AA36="","",('Data Entry'!AA36))</f>
        <v/>
      </c>
      <c r="AB15" s="180" t="str">
        <f>IF('Data Entry'!AB36="","",('Data Entry'!AB36))</f>
        <v/>
      </c>
      <c r="AC15" s="180" t="str">
        <f>IF('Data Entry'!AC36="","",('Data Entry'!AC36))</f>
        <v/>
      </c>
      <c r="AD15" s="180" t="str">
        <f>IF('Data Entry'!AD36="","",('Data Entry'!AD36))</f>
        <v/>
      </c>
      <c r="AE15" s="180" t="str">
        <f>IF('Data Entry'!AE36="","",('Data Entry'!AE36))</f>
        <v/>
      </c>
      <c r="AF15" s="180" t="str">
        <f>IF('Data Entry'!AF36="","",('Data Entry'!AF36))</f>
        <v/>
      </c>
      <c r="AG15" s="180" t="str">
        <f>IF('Data Entry'!AG36="","",('Data Entry'!AG36))</f>
        <v/>
      </c>
      <c r="AH15" s="180" t="str">
        <f>IF('Data Entry'!AH36="","",('Data Entry'!AH36))</f>
        <v/>
      </c>
      <c r="AI15" s="180" t="str">
        <f>IF('Data Entry'!AI36="","",('Data Entry'!AI36))</f>
        <v/>
      </c>
      <c r="AJ15" s="180" t="str">
        <f>IF('Data Entry'!AJ36="","",('Data Entry'!AJ36))</f>
        <v/>
      </c>
      <c r="AK15" s="180" t="str">
        <f>IF('Data Entry'!AK36="","",('Data Entry'!AK36))</f>
        <v/>
      </c>
      <c r="AL15" s="180" t="str">
        <f>IF('Data Entry'!AL36="","",('Data Entry'!AL36))</f>
        <v/>
      </c>
      <c r="AM15" s="180" t="str">
        <f>IF('Data Entry'!AM36="","",('Data Entry'!AM36))</f>
        <v/>
      </c>
      <c r="AN15" s="180" t="str">
        <f>IF('Data Entry'!AN36="","",('Data Entry'!AN36))</f>
        <v/>
      </c>
      <c r="AO15" s="180" t="str">
        <f>IF('Data Entry'!AO36="","",('Data Entry'!AO36))</f>
        <v/>
      </c>
      <c r="AP15" s="180" t="str">
        <f>IF('Data Entry'!AP36="","",('Data Entry'!AP36))</f>
        <v/>
      </c>
      <c r="AQ15" s="180" t="str">
        <f>IF('Data Entry'!AQ36="","",('Data Entry'!AQ36))</f>
        <v/>
      </c>
      <c r="AR15" s="180" t="str">
        <f>IF('Data Entry'!AR36="","",('Data Entry'!AR36))</f>
        <v/>
      </c>
      <c r="AS15" s="180" t="str">
        <f>IF('Data Entry'!AS36="","",('Data Entry'!AS36))</f>
        <v/>
      </c>
      <c r="AT15" s="180" t="str">
        <f>IF('Data Entry'!AT36="","",('Data Entry'!AT36))</f>
        <v/>
      </c>
      <c r="AU15" s="180" t="str">
        <f>IF('Data Entry'!AU36="","",('Data Entry'!AU36))</f>
        <v/>
      </c>
      <c r="AV15" s="180" t="str">
        <f>IF('Data Entry'!AV36="","",('Data Entry'!AV36))</f>
        <v/>
      </c>
      <c r="AW15" s="180" t="str">
        <f>IF('Data Entry'!AW36="","",('Data Entry'!AW36))</f>
        <v/>
      </c>
      <c r="AX15" s="180" t="str">
        <f>IF('Data Entry'!AX36="","",('Data Entry'!AX36))</f>
        <v/>
      </c>
      <c r="AY15" s="180" t="str">
        <f>IF('Data Entry'!AY36="","",('Data Entry'!AY36))</f>
        <v/>
      </c>
      <c r="AZ15" s="180" t="str">
        <f>IF('Data Entry'!AZ36="","",('Data Entry'!AZ36))</f>
        <v/>
      </c>
      <c r="BA15" s="180" t="str">
        <f>IF('Data Entry'!BA36="","",('Data Entry'!BA36))</f>
        <v/>
      </c>
      <c r="BB15" s="180" t="str">
        <f>IF('Data Entry'!BB36="","",('Data Entry'!BB36))</f>
        <v/>
      </c>
      <c r="BC15" s="180" t="str">
        <f>IF('Data Entry'!BC36="","",('Data Entry'!BC36))</f>
        <v/>
      </c>
      <c r="BD15" s="180" t="str">
        <f>IF('Data Entry'!BD36="","",('Data Entry'!BD36))</f>
        <v/>
      </c>
      <c r="BE15" s="180" t="str">
        <f>IF('Data Entry'!BE36="","",('Data Entry'!BE36))</f>
        <v/>
      </c>
      <c r="BF15" s="180" t="str">
        <f>IF('Data Entry'!BF36="","",('Data Entry'!BF36))</f>
        <v/>
      </c>
      <c r="BG15" s="180" t="str">
        <f>IF('Data Entry'!BG36="","",('Data Entry'!BG36))</f>
        <v/>
      </c>
      <c r="BH15" s="180" t="str">
        <f>IF('Data Entry'!BH36="","",('Data Entry'!BH36))</f>
        <v/>
      </c>
      <c r="BI15" s="180" t="str">
        <f>IF('Data Entry'!BI36="","",('Data Entry'!BI36))</f>
        <v/>
      </c>
      <c r="BJ15" s="180" t="str">
        <f>IF('Data Entry'!BJ36="","",('Data Entry'!BJ36))</f>
        <v/>
      </c>
      <c r="BK15" s="180" t="str">
        <f>IF('Data Entry'!BK36="","",('Data Entry'!BK36))</f>
        <v/>
      </c>
      <c r="BL15" s="180" t="str">
        <f>IF('Data Entry'!BL36="","",('Data Entry'!BL36))</f>
        <v/>
      </c>
      <c r="BM15" s="180" t="str">
        <f>IF('Data Entry'!BM36="","",('Data Entry'!BM36))</f>
        <v/>
      </c>
      <c r="BN15" s="180" t="str">
        <f>IF('Data Entry'!BN36="","",('Data Entry'!BN36))</f>
        <v/>
      </c>
      <c r="BO15" s="180" t="str">
        <f>IF('Data Entry'!BO36="","",('Data Entry'!BO36))</f>
        <v/>
      </c>
      <c r="BP15" s="180" t="str">
        <f>IF('Data Entry'!BP36="","",('Data Entry'!BP36))</f>
        <v/>
      </c>
      <c r="BQ15" s="180" t="str">
        <f>IF('Data Entry'!BQ36="","",('Data Entry'!BQ36))</f>
        <v/>
      </c>
      <c r="BR15" s="180" t="str">
        <f>IF('Data Entry'!BR36="","",('Data Entry'!BR36))</f>
        <v/>
      </c>
      <c r="BS15" s="180" t="str">
        <f>IF('Data Entry'!BS36="","",('Data Entry'!BS36))</f>
        <v/>
      </c>
      <c r="BT15" s="180" t="str">
        <f>IF('Data Entry'!BT36="","",('Data Entry'!BT36))</f>
        <v/>
      </c>
      <c r="BU15" s="180" t="str">
        <f>IF('Data Entry'!BU36="","",('Data Entry'!BU36))</f>
        <v/>
      </c>
      <c r="BV15" s="180" t="str">
        <f>IF('Data Entry'!BV36="","",('Data Entry'!BV36))</f>
        <v/>
      </c>
      <c r="BW15" s="180" t="str">
        <f>IF('Data Entry'!BW36="","",('Data Entry'!BW36))</f>
        <v/>
      </c>
      <c r="BX15" s="180" t="str">
        <f>IF('Data Entry'!BX36="","",('Data Entry'!BX36))</f>
        <v/>
      </c>
      <c r="BY15" s="180" t="str">
        <f>IF('Data Entry'!BY36="","",('Data Entry'!BY36))</f>
        <v/>
      </c>
      <c r="BZ15" s="180" t="str">
        <f>IF('Data Entry'!BZ36="","",('Data Entry'!BZ36))</f>
        <v/>
      </c>
      <c r="CA15" s="180" t="str">
        <f>IF('Data Entry'!CA36="","",('Data Entry'!CA36))</f>
        <v/>
      </c>
      <c r="CB15" s="180" t="str">
        <f>IF('Data Entry'!CB36="","",('Data Entry'!CB36))</f>
        <v/>
      </c>
      <c r="CC15" s="180" t="str">
        <f>IF('Data Entry'!CC36="","",('Data Entry'!CC36))</f>
        <v/>
      </c>
      <c r="CD15" s="180" t="str">
        <f>IF('Data Entry'!CD36="","",('Data Entry'!CD36))</f>
        <v/>
      </c>
      <c r="CE15" s="180" t="str">
        <f>IF('Data Entry'!CE36="","",('Data Entry'!CE36))</f>
        <v/>
      </c>
      <c r="CF15" s="180" t="str">
        <f>IF('Data Entry'!CF36="","",('Data Entry'!CF36))</f>
        <v/>
      </c>
      <c r="CG15" s="180" t="str">
        <f>IF('Data Entry'!CG36="","",('Data Entry'!CG36))</f>
        <v/>
      </c>
      <c r="CH15" s="180" t="str">
        <f>IF('Data Entry'!CH36="","",('Data Entry'!CH36))</f>
        <v/>
      </c>
      <c r="CI15" s="180" t="str">
        <f>IF('Data Entry'!CI36="","",('Data Entry'!CI36))</f>
        <v/>
      </c>
      <c r="CJ15" s="180" t="str">
        <f>IF('Data Entry'!CJ36="","",('Data Entry'!CJ36))</f>
        <v/>
      </c>
      <c r="CK15" s="180" t="str">
        <f>IF('Data Entry'!CK36="","",('Data Entry'!CK36))</f>
        <v/>
      </c>
      <c r="CL15" s="180" t="str">
        <f>IF('Data Entry'!CL36="","",('Data Entry'!CL36))</f>
        <v/>
      </c>
      <c r="CM15" s="180" t="str">
        <f>IF('Data Entry'!CM36="","",('Data Entry'!CM36))</f>
        <v/>
      </c>
      <c r="CN15" s="180" t="str">
        <f>IF('Data Entry'!CN36="","",('Data Entry'!CN36))</f>
        <v/>
      </c>
      <c r="CO15" s="180" t="str">
        <f>IF('Data Entry'!CO36="","",('Data Entry'!CO36))</f>
        <v/>
      </c>
      <c r="CP15" s="180" t="str">
        <f>IF('Data Entry'!CP36="","",('Data Entry'!CP36))</f>
        <v/>
      </c>
      <c r="CQ15" s="180" t="str">
        <f>IF('Data Entry'!CQ36="","",('Data Entry'!CQ36))</f>
        <v/>
      </c>
      <c r="CR15" s="180" t="str">
        <f>IF('Data Entry'!CR36="","",('Data Entry'!CR36))</f>
        <v/>
      </c>
      <c r="CS15" s="180" t="str">
        <f>IF('Data Entry'!CS36="","",('Data Entry'!CS36))</f>
        <v/>
      </c>
      <c r="CT15" s="180" t="str">
        <f>IF('Data Entry'!CT36="","",('Data Entry'!CT36))</f>
        <v/>
      </c>
      <c r="CU15" s="180" t="str">
        <f>IF('Data Entry'!CU36="","",('Data Entry'!CU36))</f>
        <v/>
      </c>
      <c r="CV15" s="180" t="str">
        <f>IF('Data Entry'!CV36="","",('Data Entry'!CV36))</f>
        <v/>
      </c>
      <c r="CW15" s="180" t="str">
        <f>IF('Data Entry'!CW36="","",('Data Entry'!CW36))</f>
        <v/>
      </c>
      <c r="CX15" s="180" t="str">
        <f>IF('Data Entry'!CX36="","",('Data Entry'!CX36))</f>
        <v/>
      </c>
      <c r="CY15" s="180" t="str">
        <f>IF('Data Entry'!CY36="","",('Data Entry'!CY36))</f>
        <v/>
      </c>
      <c r="CZ15" s="180" t="str">
        <f>IF('Data Entry'!CZ36="","",('Data Entry'!CZ36))</f>
        <v/>
      </c>
      <c r="DA15" s="180" t="str">
        <f>IF('Data Entry'!DA36="","",('Data Entry'!DA36))</f>
        <v/>
      </c>
      <c r="DB15" s="180" t="str">
        <f>IF('Data Entry'!DB36="","",('Data Entry'!DB36))</f>
        <v/>
      </c>
      <c r="DC15" s="180" t="str">
        <f>IF('Data Entry'!DC36="","",('Data Entry'!DC36))</f>
        <v/>
      </c>
      <c r="DD15" s="180" t="str">
        <f>IF('Data Entry'!DD36="","",('Data Entry'!DD36))</f>
        <v/>
      </c>
      <c r="DE15" s="180" t="str">
        <f>IF('Data Entry'!DE36="","",('Data Entry'!DE36))</f>
        <v/>
      </c>
      <c r="DF15" s="180" t="str">
        <f>IF('Data Entry'!DF36="","",('Data Entry'!DF36))</f>
        <v/>
      </c>
      <c r="DG15" s="180" t="str">
        <f>IF('Data Entry'!DG36="","",('Data Entry'!DG36))</f>
        <v/>
      </c>
      <c r="DH15" s="180" t="str">
        <f>IF('Data Entry'!DH36="","",('Data Entry'!DH36))</f>
        <v/>
      </c>
      <c r="DI15" s="180" t="str">
        <f>IF('Data Entry'!DI36="","",('Data Entry'!DI36))</f>
        <v/>
      </c>
      <c r="DJ15" s="180" t="str">
        <f>IF('Data Entry'!DJ36="","",('Data Entry'!DJ36))</f>
        <v/>
      </c>
      <c r="DK15" s="180" t="str">
        <f>IF('Data Entry'!DK36="","",('Data Entry'!DK36))</f>
        <v/>
      </c>
      <c r="DL15" s="180" t="str">
        <f>IF('Data Entry'!DL36="","",('Data Entry'!DL36))</f>
        <v/>
      </c>
      <c r="DM15" s="180" t="str">
        <f>IF('Data Entry'!DM36="","",('Data Entry'!DM36))</f>
        <v/>
      </c>
      <c r="DN15" s="180" t="str">
        <f>IF('Data Entry'!DN36="","",('Data Entry'!DN36))</f>
        <v/>
      </c>
      <c r="DO15" s="180" t="str">
        <f>IF('Data Entry'!DO36="","",('Data Entry'!DO36))</f>
        <v/>
      </c>
      <c r="DP15" s="180" t="str">
        <f>IF('Data Entry'!DP36="","",('Data Entry'!DP36))</f>
        <v/>
      </c>
      <c r="DQ15" s="180" t="str">
        <f>IF('Data Entry'!DQ36="","",('Data Entry'!DQ36))</f>
        <v/>
      </c>
      <c r="DR15" s="180" t="str">
        <f>IF('Data Entry'!DR36="","",('Data Entry'!DR36))</f>
        <v/>
      </c>
      <c r="DS15" s="180" t="str">
        <f>IF('Data Entry'!DS36="","",('Data Entry'!DS36))</f>
        <v/>
      </c>
      <c r="DT15" s="180" t="str">
        <f>IF('Data Entry'!DT36="","",('Data Entry'!DT36))</f>
        <v/>
      </c>
    </row>
    <row r="16" spans="1:124" ht="16" customHeight="1">
      <c r="A16" s="164" t="s">
        <v>63</v>
      </c>
      <c r="B16" s="164"/>
      <c r="C16" s="164"/>
      <c r="D16" s="164"/>
      <c r="E16" s="164"/>
      <c r="F16" s="164"/>
      <c r="G16" s="164"/>
      <c r="H16" s="164"/>
      <c r="I16" s="164"/>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c r="AN16" s="164"/>
      <c r="AO16" s="66"/>
      <c r="AP16" s="66"/>
      <c r="AQ16" s="66"/>
      <c r="AR16" s="66"/>
      <c r="AS16" s="66"/>
      <c r="AT16" s="66"/>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c r="BY16" s="66"/>
      <c r="BZ16" s="66"/>
      <c r="CA16" s="66"/>
      <c r="CB16" s="66"/>
      <c r="CC16" s="66"/>
      <c r="CD16" s="66"/>
      <c r="CE16" s="66"/>
      <c r="CF16" s="66"/>
      <c r="CG16" s="66"/>
      <c r="CH16" s="66"/>
      <c r="CI16" s="66"/>
      <c r="CJ16" s="66"/>
      <c r="CK16" s="66"/>
      <c r="CL16" s="66"/>
      <c r="CM16" s="66"/>
      <c r="CN16" s="66"/>
      <c r="CO16" s="66"/>
      <c r="CP16" s="66"/>
      <c r="CQ16" s="66"/>
      <c r="CR16" s="66"/>
      <c r="CS16" s="66"/>
      <c r="CT16" s="66"/>
      <c r="CU16" s="66"/>
      <c r="CV16" s="66"/>
      <c r="CW16" s="66"/>
      <c r="CX16" s="66"/>
      <c r="CY16" s="66"/>
      <c r="CZ16" s="66"/>
      <c r="DA16" s="66"/>
      <c r="DB16" s="66"/>
      <c r="DC16" s="66"/>
      <c r="DD16" s="66"/>
      <c r="DE16" s="66"/>
      <c r="DF16" s="66"/>
      <c r="DG16" s="66"/>
      <c r="DH16" s="66"/>
      <c r="DI16" s="66"/>
      <c r="DJ16" s="66"/>
      <c r="DK16" s="66"/>
      <c r="DL16" s="66"/>
      <c r="DM16" s="66"/>
      <c r="DN16" s="66"/>
      <c r="DO16" s="66"/>
      <c r="DP16" s="66"/>
      <c r="DQ16" s="66"/>
      <c r="DR16" s="66"/>
      <c r="DS16" s="66"/>
      <c r="DT16" s="66"/>
    </row>
    <row r="17" spans="1:124" ht="16" customHeight="1">
      <c r="A17" s="166" t="s">
        <v>100</v>
      </c>
      <c r="B17" s="166"/>
      <c r="C17" s="166"/>
      <c r="D17" s="166"/>
      <c r="E17" s="87">
        <f>IF('Data Entry'!E38="Yes",1,IF('Data Entry'!E38="No",0,IF('Data Entry'!E38="Not Possible","",2)))</f>
        <v>2</v>
      </c>
      <c r="F17" s="87">
        <f>IF('Data Entry'!F38="Yes",1,IF('Data Entry'!F38="No",0,IF('Data Entry'!F38="Not Possible","",2)))</f>
        <v>2</v>
      </c>
      <c r="G17" s="87">
        <f>IF('Data Entry'!G38="Yes",1,IF('Data Entry'!G38="No",0,IF('Data Entry'!G38="Not Possible","",2)))</f>
        <v>2</v>
      </c>
      <c r="H17" s="87">
        <f>IF('Data Entry'!H38="Yes",1,IF('Data Entry'!H38="No",0,IF('Data Entry'!H38="Not Possible","",2)))</f>
        <v>2</v>
      </c>
      <c r="I17" s="87">
        <f>IF('Data Entry'!I38="Yes",1,IF('Data Entry'!I38="No",0,IF('Data Entry'!I38="Not Possible","",2)))</f>
        <v>2</v>
      </c>
      <c r="J17" s="87">
        <f>IF('Data Entry'!J38="Yes",1,IF('Data Entry'!J38="No",0,IF('Data Entry'!J38="Not Possible","",2)))</f>
        <v>2</v>
      </c>
      <c r="K17" s="87">
        <f>IF('Data Entry'!K38="Yes",1,IF('Data Entry'!K38="No",0,IF('Data Entry'!K38="Not Possible","",2)))</f>
        <v>2</v>
      </c>
      <c r="L17" s="87">
        <f>IF('Data Entry'!L38="Yes",1,IF('Data Entry'!L38="No",0,IF('Data Entry'!L38="Not Possible","",2)))</f>
        <v>2</v>
      </c>
      <c r="M17" s="87">
        <f>IF('Data Entry'!M38="Yes",1,IF('Data Entry'!M38="No",0,IF('Data Entry'!M38="Not Possible","",2)))</f>
        <v>2</v>
      </c>
      <c r="N17" s="87">
        <f>IF('Data Entry'!N38="Yes",1,IF('Data Entry'!N38="No",0,IF('Data Entry'!N38="Not Possible","",2)))</f>
        <v>2</v>
      </c>
      <c r="O17" s="87">
        <f>IF('Data Entry'!O38="Yes",1,IF('Data Entry'!O38="No",0,IF('Data Entry'!O38="Not Possible","",2)))</f>
        <v>2</v>
      </c>
      <c r="P17" s="87">
        <f>IF('Data Entry'!P38="Yes",1,IF('Data Entry'!P38="No",0,IF('Data Entry'!P38="Not Possible","",2)))</f>
        <v>2</v>
      </c>
      <c r="Q17" s="87">
        <f>IF('Data Entry'!Q38="Yes",1,IF('Data Entry'!Q38="No",0,IF('Data Entry'!Q38="Not Possible","",2)))</f>
        <v>2</v>
      </c>
      <c r="R17" s="87">
        <f>IF('Data Entry'!R38="Yes",1,IF('Data Entry'!R38="No",0,IF('Data Entry'!R38="Not Possible","",2)))</f>
        <v>2</v>
      </c>
      <c r="S17" s="87">
        <f>IF('Data Entry'!S38="Yes",1,IF('Data Entry'!S38="No",0,IF('Data Entry'!S38="Not Possible","",2)))</f>
        <v>2</v>
      </c>
      <c r="T17" s="87">
        <f>IF('Data Entry'!T38="Yes",1,IF('Data Entry'!T38="No",0,IF('Data Entry'!T38="Not Possible","",2)))</f>
        <v>2</v>
      </c>
      <c r="U17" s="87">
        <f>IF('Data Entry'!U38="Yes",1,IF('Data Entry'!U38="No",0,IF('Data Entry'!U38="Not Possible","",2)))</f>
        <v>2</v>
      </c>
      <c r="V17" s="87">
        <f>IF('Data Entry'!V38="Yes",1,IF('Data Entry'!V38="No",0,IF('Data Entry'!V38="Not Possible","",2)))</f>
        <v>2</v>
      </c>
      <c r="W17" s="87">
        <f>IF('Data Entry'!W38="Yes",1,IF('Data Entry'!W38="No",0,IF('Data Entry'!W38="Not Possible","",2)))</f>
        <v>2</v>
      </c>
      <c r="X17" s="87">
        <f>IF('Data Entry'!X38="Yes",1,IF('Data Entry'!X38="No",0,IF('Data Entry'!X38="Not Possible","",2)))</f>
        <v>2</v>
      </c>
      <c r="Y17" s="87">
        <f>IF('Data Entry'!Y38="Yes",1,IF('Data Entry'!Y38="No",0,IF('Data Entry'!Y38="Not Possible","",2)))</f>
        <v>2</v>
      </c>
      <c r="Z17" s="87">
        <f>IF('Data Entry'!Z38="Yes",1,IF('Data Entry'!Z38="No",0,IF('Data Entry'!Z38="Not Possible","",2)))</f>
        <v>2</v>
      </c>
      <c r="AA17" s="87">
        <f>IF('Data Entry'!AA38="Yes",1,IF('Data Entry'!AA38="No",0,IF('Data Entry'!AA38="Not Possible","",2)))</f>
        <v>2</v>
      </c>
      <c r="AB17" s="87">
        <f>IF('Data Entry'!AB38="Yes",1,IF('Data Entry'!AB38="No",0,IF('Data Entry'!AB38="Not Possible","",2)))</f>
        <v>2</v>
      </c>
      <c r="AC17" s="87">
        <f>IF('Data Entry'!AC38="Yes",1,IF('Data Entry'!AC38="No",0,IF('Data Entry'!AC38="Not Possible","",2)))</f>
        <v>2</v>
      </c>
      <c r="AD17" s="87">
        <f>IF('Data Entry'!AD38="Yes",1,IF('Data Entry'!AD38="No",0,IF('Data Entry'!AD38="Not Possible","",2)))</f>
        <v>2</v>
      </c>
      <c r="AE17" s="87">
        <f>IF('Data Entry'!AE38="Yes",1,IF('Data Entry'!AE38="No",0,IF('Data Entry'!AE38="Not Possible","",2)))</f>
        <v>2</v>
      </c>
      <c r="AF17" s="87">
        <f>IF('Data Entry'!AF38="Yes",1,IF('Data Entry'!AF38="No",0,IF('Data Entry'!AF38="Not Possible","",2)))</f>
        <v>2</v>
      </c>
      <c r="AG17" s="87">
        <f>IF('Data Entry'!AG38="Yes",1,IF('Data Entry'!AG38="No",0,IF('Data Entry'!AG38="Not Possible","",2)))</f>
        <v>2</v>
      </c>
      <c r="AH17" s="87">
        <f>IF('Data Entry'!AH38="Yes",1,IF('Data Entry'!AH38="No",0,IF('Data Entry'!AH38="Not Possible","",2)))</f>
        <v>2</v>
      </c>
      <c r="AI17" s="87">
        <f>IF('Data Entry'!AI38="Yes",1,IF('Data Entry'!AI38="No",0,IF('Data Entry'!AI38="Not Possible","",2)))</f>
        <v>2</v>
      </c>
      <c r="AJ17" s="87">
        <f>IF('Data Entry'!AJ38="Yes",1,IF('Data Entry'!AJ38="No",0,IF('Data Entry'!AJ38="Not Possible","",2)))</f>
        <v>2</v>
      </c>
      <c r="AK17" s="87">
        <f>IF('Data Entry'!AK38="Yes",1,IF('Data Entry'!AK38="No",0,IF('Data Entry'!AK38="Not Possible","",2)))</f>
        <v>2</v>
      </c>
      <c r="AL17" s="87">
        <f>IF('Data Entry'!AL38="Yes",1,IF('Data Entry'!AL38="No",0,IF('Data Entry'!AL38="Not Possible","",2)))</f>
        <v>2</v>
      </c>
      <c r="AM17" s="87">
        <f>IF('Data Entry'!AM38="Yes",1,IF('Data Entry'!AM38="No",0,IF('Data Entry'!AM38="Not Possible","",2)))</f>
        <v>2</v>
      </c>
      <c r="AN17" s="87">
        <f>IF('Data Entry'!AN38="Yes",1,IF('Data Entry'!AN38="No",0,IF('Data Entry'!AN38="Not Possible","",2)))</f>
        <v>2</v>
      </c>
      <c r="AO17" s="87">
        <f>IF('Data Entry'!AO38="Yes",1,IF('Data Entry'!AO38="No",0,IF('Data Entry'!AO38="Not Possible","",2)))</f>
        <v>2</v>
      </c>
      <c r="AP17" s="87">
        <f>IF('Data Entry'!AP38="Yes",1,IF('Data Entry'!AP38="No",0,IF('Data Entry'!AP38="Not Possible","",2)))</f>
        <v>2</v>
      </c>
      <c r="AQ17" s="87">
        <f>IF('Data Entry'!AQ38="Yes",1,IF('Data Entry'!AQ38="No",0,IF('Data Entry'!AQ38="Not Possible","",2)))</f>
        <v>2</v>
      </c>
      <c r="AR17" s="87">
        <f>IF('Data Entry'!AR38="Yes",1,IF('Data Entry'!AR38="No",0,IF('Data Entry'!AR38="Not Possible","",2)))</f>
        <v>2</v>
      </c>
      <c r="AS17" s="87">
        <f>IF('Data Entry'!AS38="Yes",1,IF('Data Entry'!AS38="No",0,IF('Data Entry'!AS38="Not Possible","",2)))</f>
        <v>2</v>
      </c>
      <c r="AT17" s="87">
        <f>IF('Data Entry'!AT38="Yes",1,IF('Data Entry'!AT38="No",0,IF('Data Entry'!AT38="Not Possible","",2)))</f>
        <v>2</v>
      </c>
      <c r="AU17" s="87">
        <f>IF('Data Entry'!AU38="Yes",1,IF('Data Entry'!AU38="No",0,IF('Data Entry'!AU38="Not Possible","",2)))</f>
        <v>2</v>
      </c>
      <c r="AV17" s="87">
        <f>IF('Data Entry'!AV38="Yes",1,IF('Data Entry'!AV38="No",0,IF('Data Entry'!AV38="Not Possible","",2)))</f>
        <v>2</v>
      </c>
      <c r="AW17" s="87">
        <f>IF('Data Entry'!AW38="Yes",1,IF('Data Entry'!AW38="No",0,IF('Data Entry'!AW38="Not Possible","",2)))</f>
        <v>2</v>
      </c>
      <c r="AX17" s="87">
        <f>IF('Data Entry'!AX38="Yes",1,IF('Data Entry'!AX38="No",0,IF('Data Entry'!AX38="Not Possible","",2)))</f>
        <v>2</v>
      </c>
      <c r="AY17" s="87">
        <f>IF('Data Entry'!AY38="Yes",1,IF('Data Entry'!AY38="No",0,IF('Data Entry'!AY38="Not Possible","",2)))</f>
        <v>2</v>
      </c>
      <c r="AZ17" s="87">
        <f>IF('Data Entry'!AZ38="Yes",1,IF('Data Entry'!AZ38="No",0,IF('Data Entry'!AZ38="Not Possible","",2)))</f>
        <v>2</v>
      </c>
      <c r="BA17" s="87">
        <f>IF('Data Entry'!BA38="Yes",1,IF('Data Entry'!BA38="No",0,IF('Data Entry'!BA38="Not Possible","",2)))</f>
        <v>2</v>
      </c>
      <c r="BB17" s="87">
        <f>IF('Data Entry'!BB38="Yes",1,IF('Data Entry'!BB38="No",0,IF('Data Entry'!BB38="Not Possible","",2)))</f>
        <v>2</v>
      </c>
      <c r="BC17" s="87">
        <f>IF('Data Entry'!BC38="Yes",1,IF('Data Entry'!BC38="No",0,IF('Data Entry'!BC38="Not Possible","",2)))</f>
        <v>2</v>
      </c>
      <c r="BD17" s="87">
        <f>IF('Data Entry'!BD38="Yes",1,IF('Data Entry'!BD38="No",0,IF('Data Entry'!BD38="Not Possible","",2)))</f>
        <v>2</v>
      </c>
      <c r="BE17" s="87">
        <f>IF('Data Entry'!BE38="Yes",1,IF('Data Entry'!BE38="No",0,IF('Data Entry'!BE38="Not Possible","",2)))</f>
        <v>2</v>
      </c>
      <c r="BF17" s="87">
        <f>IF('Data Entry'!BF38="Yes",1,IF('Data Entry'!BF38="No",0,IF('Data Entry'!BF38="Not Possible","",2)))</f>
        <v>2</v>
      </c>
      <c r="BG17" s="87">
        <f>IF('Data Entry'!BG38="Yes",1,IF('Data Entry'!BG38="No",0,IF('Data Entry'!BG38="Not Possible","",2)))</f>
        <v>2</v>
      </c>
      <c r="BH17" s="87">
        <f>IF('Data Entry'!BH38="Yes",1,IF('Data Entry'!BH38="No",0,IF('Data Entry'!BH38="Not Possible","",2)))</f>
        <v>2</v>
      </c>
      <c r="BI17" s="87">
        <f>IF('Data Entry'!BI38="Yes",1,IF('Data Entry'!BI38="No",0,IF('Data Entry'!BI38="Not Possible","",2)))</f>
        <v>2</v>
      </c>
      <c r="BJ17" s="87">
        <f>IF('Data Entry'!BJ38="Yes",1,IF('Data Entry'!BJ38="No",0,IF('Data Entry'!BJ38="Not Possible","",2)))</f>
        <v>2</v>
      </c>
      <c r="BK17" s="87">
        <f>IF('Data Entry'!BK38="Yes",1,IF('Data Entry'!BK38="No",0,IF('Data Entry'!BK38="Not Possible","",2)))</f>
        <v>2</v>
      </c>
      <c r="BL17" s="87">
        <f>IF('Data Entry'!BL38="Yes",1,IF('Data Entry'!BL38="No",0,IF('Data Entry'!BL38="Not Possible","",2)))</f>
        <v>2</v>
      </c>
      <c r="BM17" s="87">
        <f>IF('Data Entry'!BM38="Yes",1,IF('Data Entry'!BM38="No",0,IF('Data Entry'!BM38="Not Possible","",2)))</f>
        <v>2</v>
      </c>
      <c r="BN17" s="87">
        <f>IF('Data Entry'!BN38="Yes",1,IF('Data Entry'!BN38="No",0,IF('Data Entry'!BN38="Not Possible","",2)))</f>
        <v>2</v>
      </c>
      <c r="BO17" s="87">
        <f>IF('Data Entry'!BO38="Yes",1,IF('Data Entry'!BO38="No",0,IF('Data Entry'!BO38="Not Possible","",2)))</f>
        <v>2</v>
      </c>
      <c r="BP17" s="87">
        <f>IF('Data Entry'!BP38="Yes",1,IF('Data Entry'!BP38="No",0,IF('Data Entry'!BP38="Not Possible","",2)))</f>
        <v>2</v>
      </c>
      <c r="BQ17" s="87">
        <f>IF('Data Entry'!BQ38="Yes",1,IF('Data Entry'!BQ38="No",0,IF('Data Entry'!BQ38="Not Possible","",2)))</f>
        <v>2</v>
      </c>
      <c r="BR17" s="87">
        <f>IF('Data Entry'!BR38="Yes",1,IF('Data Entry'!BR38="No",0,IF('Data Entry'!BR38="Not Possible","",2)))</f>
        <v>2</v>
      </c>
      <c r="BS17" s="87">
        <f>IF('Data Entry'!BS38="Yes",1,IF('Data Entry'!BS38="No",0,IF('Data Entry'!BS38="Not Possible","",2)))</f>
        <v>2</v>
      </c>
      <c r="BT17" s="87">
        <f>IF('Data Entry'!BT38="Yes",1,IF('Data Entry'!BT38="No",0,IF('Data Entry'!BT38="Not Possible","",2)))</f>
        <v>2</v>
      </c>
      <c r="BU17" s="87">
        <f>IF('Data Entry'!BU38="Yes",1,IF('Data Entry'!BU38="No",0,IF('Data Entry'!BU38="Not Possible","",2)))</f>
        <v>2</v>
      </c>
      <c r="BV17" s="87">
        <f>IF('Data Entry'!BV38="Yes",1,IF('Data Entry'!BV38="No",0,IF('Data Entry'!BV38="Not Possible","",2)))</f>
        <v>2</v>
      </c>
      <c r="BW17" s="87">
        <f>IF('Data Entry'!BW38="Yes",1,IF('Data Entry'!BW38="No",0,IF('Data Entry'!BW38="Not Possible","",2)))</f>
        <v>2</v>
      </c>
      <c r="BX17" s="87">
        <f>IF('Data Entry'!BX38="Yes",1,IF('Data Entry'!BX38="No",0,IF('Data Entry'!BX38="Not Possible","",2)))</f>
        <v>2</v>
      </c>
      <c r="BY17" s="87">
        <f>IF('Data Entry'!BY38="Yes",1,IF('Data Entry'!BY38="No",0,IF('Data Entry'!BY38="Not Possible","",2)))</f>
        <v>2</v>
      </c>
      <c r="BZ17" s="87">
        <f>IF('Data Entry'!BZ38="Yes",1,IF('Data Entry'!BZ38="No",0,IF('Data Entry'!BZ38="Not Possible","",2)))</f>
        <v>2</v>
      </c>
      <c r="CA17" s="87">
        <f>IF('Data Entry'!CA38="Yes",1,IF('Data Entry'!CA38="No",0,IF('Data Entry'!CA38="Not Possible","",2)))</f>
        <v>2</v>
      </c>
      <c r="CB17" s="87">
        <f>IF('Data Entry'!CB38="Yes",1,IF('Data Entry'!CB38="No",0,IF('Data Entry'!CB38="Not Possible","",2)))</f>
        <v>2</v>
      </c>
      <c r="CC17" s="87">
        <f>IF('Data Entry'!CC38="Yes",1,IF('Data Entry'!CC38="No",0,IF('Data Entry'!CC38="Not Possible","",2)))</f>
        <v>2</v>
      </c>
      <c r="CD17" s="87">
        <f>IF('Data Entry'!CD38="Yes",1,IF('Data Entry'!CD38="No",0,IF('Data Entry'!CD38="Not Possible","",2)))</f>
        <v>2</v>
      </c>
      <c r="CE17" s="87">
        <f>IF('Data Entry'!CE38="Yes",1,IF('Data Entry'!CE38="No",0,IF('Data Entry'!CE38="Not Possible","",2)))</f>
        <v>2</v>
      </c>
      <c r="CF17" s="87">
        <f>IF('Data Entry'!CF38="Yes",1,IF('Data Entry'!CF38="No",0,IF('Data Entry'!CF38="Not Possible","",2)))</f>
        <v>2</v>
      </c>
      <c r="CG17" s="87">
        <f>IF('Data Entry'!CG38="Yes",1,IF('Data Entry'!CG38="No",0,IF('Data Entry'!CG38="Not Possible","",2)))</f>
        <v>2</v>
      </c>
      <c r="CH17" s="87">
        <f>IF('Data Entry'!CH38="Yes",1,IF('Data Entry'!CH38="No",0,IF('Data Entry'!CH38="Not Possible","",2)))</f>
        <v>2</v>
      </c>
      <c r="CI17" s="87">
        <f>IF('Data Entry'!CI38="Yes",1,IF('Data Entry'!CI38="No",0,IF('Data Entry'!CI38="Not Possible","",2)))</f>
        <v>2</v>
      </c>
      <c r="CJ17" s="87">
        <f>IF('Data Entry'!CJ38="Yes",1,IF('Data Entry'!CJ38="No",0,IF('Data Entry'!CJ38="Not Possible","",2)))</f>
        <v>2</v>
      </c>
      <c r="CK17" s="87">
        <f>IF('Data Entry'!CK38="Yes",1,IF('Data Entry'!CK38="No",0,IF('Data Entry'!CK38="Not Possible","",2)))</f>
        <v>2</v>
      </c>
      <c r="CL17" s="87">
        <f>IF('Data Entry'!CL38="Yes",1,IF('Data Entry'!CL38="No",0,IF('Data Entry'!CL38="Not Possible","",2)))</f>
        <v>2</v>
      </c>
      <c r="CM17" s="87">
        <f>IF('Data Entry'!CM38="Yes",1,IF('Data Entry'!CM38="No",0,IF('Data Entry'!CM38="Not Possible","",2)))</f>
        <v>2</v>
      </c>
      <c r="CN17" s="87">
        <f>IF('Data Entry'!CN38="Yes",1,IF('Data Entry'!CN38="No",0,IF('Data Entry'!CN38="Not Possible","",2)))</f>
        <v>2</v>
      </c>
      <c r="CO17" s="87">
        <f>IF('Data Entry'!CO38="Yes",1,IF('Data Entry'!CO38="No",0,IF('Data Entry'!CO38="Not Possible","",2)))</f>
        <v>2</v>
      </c>
      <c r="CP17" s="87">
        <f>IF('Data Entry'!CP38="Yes",1,IF('Data Entry'!CP38="No",0,IF('Data Entry'!CP38="Not Possible","",2)))</f>
        <v>2</v>
      </c>
      <c r="CQ17" s="87">
        <f>IF('Data Entry'!CQ38="Yes",1,IF('Data Entry'!CQ38="No",0,IF('Data Entry'!CQ38="Not Possible","",2)))</f>
        <v>2</v>
      </c>
      <c r="CR17" s="87">
        <f>IF('Data Entry'!CR38="Yes",1,IF('Data Entry'!CR38="No",0,IF('Data Entry'!CR38="Not Possible","",2)))</f>
        <v>2</v>
      </c>
      <c r="CS17" s="87">
        <f>IF('Data Entry'!CS38="Yes",1,IF('Data Entry'!CS38="No",0,IF('Data Entry'!CS38="Not Possible","",2)))</f>
        <v>2</v>
      </c>
      <c r="CT17" s="87">
        <f>IF('Data Entry'!CT38="Yes",1,IF('Data Entry'!CT38="No",0,IF('Data Entry'!CT38="Not Possible","",2)))</f>
        <v>2</v>
      </c>
      <c r="CU17" s="87">
        <f>IF('Data Entry'!CU38="Yes",1,IF('Data Entry'!CU38="No",0,IF('Data Entry'!CU38="Not Possible","",2)))</f>
        <v>2</v>
      </c>
      <c r="CV17" s="87">
        <f>IF('Data Entry'!CV38="Yes",1,IF('Data Entry'!CV38="No",0,IF('Data Entry'!CV38="Not Possible","",2)))</f>
        <v>2</v>
      </c>
      <c r="CW17" s="87">
        <f>IF('Data Entry'!CW38="Yes",1,IF('Data Entry'!CW38="No",0,IF('Data Entry'!CW38="Not Possible","",2)))</f>
        <v>2</v>
      </c>
      <c r="CX17" s="87">
        <f>IF('Data Entry'!CX38="Yes",1,IF('Data Entry'!CX38="No",0,IF('Data Entry'!CX38="Not Possible","",2)))</f>
        <v>2</v>
      </c>
      <c r="CY17" s="87">
        <f>IF('Data Entry'!CY38="Yes",1,IF('Data Entry'!CY38="No",0,IF('Data Entry'!CY38="Not Possible","",2)))</f>
        <v>2</v>
      </c>
      <c r="CZ17" s="87">
        <f>IF('Data Entry'!CZ38="Yes",1,IF('Data Entry'!CZ38="No",0,IF('Data Entry'!CZ38="Not Possible","",2)))</f>
        <v>2</v>
      </c>
      <c r="DA17" s="87">
        <f>IF('Data Entry'!DA38="Yes",1,IF('Data Entry'!DA38="No",0,IF('Data Entry'!DA38="Not Possible","",2)))</f>
        <v>2</v>
      </c>
      <c r="DB17" s="87">
        <f>IF('Data Entry'!DB38="Yes",1,IF('Data Entry'!DB38="No",0,IF('Data Entry'!DB38="Not Possible","",2)))</f>
        <v>2</v>
      </c>
      <c r="DC17" s="87">
        <f>IF('Data Entry'!DC38="Yes",1,IF('Data Entry'!DC38="No",0,IF('Data Entry'!DC38="Not Possible","",2)))</f>
        <v>2</v>
      </c>
      <c r="DD17" s="87">
        <f>IF('Data Entry'!DD38="Yes",1,IF('Data Entry'!DD38="No",0,IF('Data Entry'!DD38="Not Possible","",2)))</f>
        <v>2</v>
      </c>
      <c r="DE17" s="87">
        <f>IF('Data Entry'!DE38="Yes",1,IF('Data Entry'!DE38="No",0,IF('Data Entry'!DE38="Not Possible","",2)))</f>
        <v>2</v>
      </c>
      <c r="DF17" s="87">
        <f>IF('Data Entry'!DF38="Yes",1,IF('Data Entry'!DF38="No",0,IF('Data Entry'!DF38="Not Possible","",2)))</f>
        <v>2</v>
      </c>
      <c r="DG17" s="87">
        <f>IF('Data Entry'!DG38="Yes",1,IF('Data Entry'!DG38="No",0,IF('Data Entry'!DG38="Not Possible","",2)))</f>
        <v>2</v>
      </c>
      <c r="DH17" s="87">
        <f>IF('Data Entry'!DH38="Yes",1,IF('Data Entry'!DH38="No",0,IF('Data Entry'!DH38="Not Possible","",2)))</f>
        <v>2</v>
      </c>
      <c r="DI17" s="87">
        <f>IF('Data Entry'!DI38="Yes",1,IF('Data Entry'!DI38="No",0,IF('Data Entry'!DI38="Not Possible","",2)))</f>
        <v>2</v>
      </c>
      <c r="DJ17" s="87">
        <f>IF('Data Entry'!DJ38="Yes",1,IF('Data Entry'!DJ38="No",0,IF('Data Entry'!DJ38="Not Possible","",2)))</f>
        <v>2</v>
      </c>
      <c r="DK17" s="87">
        <f>IF('Data Entry'!DK38="Yes",1,IF('Data Entry'!DK38="No",0,IF('Data Entry'!DK38="Not Possible","",2)))</f>
        <v>2</v>
      </c>
      <c r="DL17" s="87">
        <f>IF('Data Entry'!DL38="Yes",1,IF('Data Entry'!DL38="No",0,IF('Data Entry'!DL38="Not Possible","",2)))</f>
        <v>2</v>
      </c>
      <c r="DM17" s="87">
        <f>IF('Data Entry'!DM38="Yes",1,IF('Data Entry'!DM38="No",0,IF('Data Entry'!DM38="Not Possible","",2)))</f>
        <v>2</v>
      </c>
      <c r="DN17" s="87">
        <f>IF('Data Entry'!DN38="Yes",1,IF('Data Entry'!DN38="No",0,IF('Data Entry'!DN38="Not Possible","",2)))</f>
        <v>2</v>
      </c>
      <c r="DO17" s="87">
        <f>IF('Data Entry'!DO38="Yes",1,IF('Data Entry'!DO38="No",0,IF('Data Entry'!DO38="Not Possible","",2)))</f>
        <v>2</v>
      </c>
      <c r="DP17" s="87">
        <f>IF('Data Entry'!DP38="Yes",1,IF('Data Entry'!DP38="No",0,IF('Data Entry'!DP38="Not Possible","",2)))</f>
        <v>2</v>
      </c>
      <c r="DQ17" s="87">
        <f>IF('Data Entry'!DQ38="Yes",1,IF('Data Entry'!DQ38="No",0,IF('Data Entry'!DQ38="Not Possible","",2)))</f>
        <v>2</v>
      </c>
      <c r="DR17" s="87">
        <f>IF('Data Entry'!DR38="Yes",1,IF('Data Entry'!DR38="No",0,IF('Data Entry'!DR38="Not Possible","",2)))</f>
        <v>2</v>
      </c>
      <c r="DS17" s="87">
        <f>IF('Data Entry'!DS38="Yes",1,IF('Data Entry'!DS38="No",0,IF('Data Entry'!DS38="Not Possible","",2)))</f>
        <v>2</v>
      </c>
      <c r="DT17" s="87">
        <f>IF('Data Entry'!DT38="Yes",1,IF('Data Entry'!DT38="No",0,IF('Data Entry'!DT38="Not Possible","",2)))</f>
        <v>2</v>
      </c>
    </row>
    <row r="18" spans="1:124" ht="16" customHeight="1">
      <c r="A18" s="166" t="s">
        <v>101</v>
      </c>
      <c r="B18" s="166"/>
      <c r="C18" s="166"/>
      <c r="D18" s="166"/>
      <c r="E18" s="87">
        <f>IF('Data Entry'!E38="Yes",1,IF('Data Entry'!E38="N/A",0,IF('Data Entry'!E38="No","",2)))</f>
        <v>2</v>
      </c>
      <c r="F18" s="87">
        <f>IF('Data Entry'!F38="Yes",1,IF('Data Entry'!F38="N/A",0,IF('Data Entry'!F38="No","",2)))</f>
        <v>2</v>
      </c>
      <c r="G18" s="87">
        <f>IF('Data Entry'!G38="Yes",1,IF('Data Entry'!G38="N/A",0,IF('Data Entry'!G38="No","",2)))</f>
        <v>2</v>
      </c>
      <c r="H18" s="87">
        <f>IF('Data Entry'!H38="Yes",1,IF('Data Entry'!H38="N/A",0,IF('Data Entry'!H38="No","",2)))</f>
        <v>2</v>
      </c>
      <c r="I18" s="87">
        <f>IF('Data Entry'!I38="Yes",1,IF('Data Entry'!I38="N/A",0,IF('Data Entry'!I38="No","",2)))</f>
        <v>2</v>
      </c>
      <c r="J18" s="87">
        <f>IF('Data Entry'!J38="Yes",1,IF('Data Entry'!J38="N/A",0,IF('Data Entry'!J38="No","",2)))</f>
        <v>2</v>
      </c>
      <c r="K18" s="87">
        <f>IF('Data Entry'!K38="Yes",1,IF('Data Entry'!K38="N/A",0,IF('Data Entry'!K38="No","",2)))</f>
        <v>2</v>
      </c>
      <c r="L18" s="87">
        <f>IF('Data Entry'!L38="Yes",1,IF('Data Entry'!L38="N/A",0,IF('Data Entry'!L38="No","",2)))</f>
        <v>2</v>
      </c>
      <c r="M18" s="87">
        <f>IF('Data Entry'!M38="Yes",1,IF('Data Entry'!M38="N/A",0,IF('Data Entry'!M38="No","",2)))</f>
        <v>2</v>
      </c>
      <c r="N18" s="87">
        <f>IF('Data Entry'!N38="Yes",1,IF('Data Entry'!N38="N/A",0,IF('Data Entry'!N38="No","",2)))</f>
        <v>2</v>
      </c>
      <c r="O18" s="87">
        <f>IF('Data Entry'!O38="Yes",1,IF('Data Entry'!O38="N/A",0,IF('Data Entry'!O38="No","",2)))</f>
        <v>2</v>
      </c>
      <c r="P18" s="87">
        <f>IF('Data Entry'!P38="Yes",1,IF('Data Entry'!P38="N/A",0,IF('Data Entry'!P38="No","",2)))</f>
        <v>2</v>
      </c>
      <c r="Q18" s="87">
        <f>IF('Data Entry'!Q38="Yes",1,IF('Data Entry'!Q38="N/A",0,IF('Data Entry'!Q38="No","",2)))</f>
        <v>2</v>
      </c>
      <c r="R18" s="87">
        <f>IF('Data Entry'!R38="Yes",1,IF('Data Entry'!R38="N/A",0,IF('Data Entry'!R38="No","",2)))</f>
        <v>2</v>
      </c>
      <c r="S18" s="87">
        <f>IF('Data Entry'!S38="Yes",1,IF('Data Entry'!S38="N/A",0,IF('Data Entry'!S38="No","",2)))</f>
        <v>2</v>
      </c>
      <c r="T18" s="87">
        <f>IF('Data Entry'!T38="Yes",1,IF('Data Entry'!T38="N/A",0,IF('Data Entry'!T38="No","",2)))</f>
        <v>2</v>
      </c>
      <c r="U18" s="87">
        <f>IF('Data Entry'!U38="Yes",1,IF('Data Entry'!U38="N/A",0,IF('Data Entry'!U38="No","",2)))</f>
        <v>2</v>
      </c>
      <c r="V18" s="87">
        <f>IF('Data Entry'!V38="Yes",1,IF('Data Entry'!V38="N/A",0,IF('Data Entry'!V38="No","",2)))</f>
        <v>2</v>
      </c>
      <c r="W18" s="87">
        <f>IF('Data Entry'!W38="Yes",1,IF('Data Entry'!W38="N/A",0,IF('Data Entry'!W38="No","",2)))</f>
        <v>2</v>
      </c>
      <c r="X18" s="87">
        <f>IF('Data Entry'!X38="Yes",1,IF('Data Entry'!X38="N/A",0,IF('Data Entry'!X38="No","",2)))</f>
        <v>2</v>
      </c>
      <c r="Y18" s="87">
        <f>IF('Data Entry'!Y38="Yes",1,IF('Data Entry'!Y38="N/A",0,IF('Data Entry'!Y38="No","",2)))</f>
        <v>2</v>
      </c>
      <c r="Z18" s="87">
        <f>IF('Data Entry'!Z38="Yes",1,IF('Data Entry'!Z38="N/A",0,IF('Data Entry'!Z38="No","",2)))</f>
        <v>2</v>
      </c>
      <c r="AA18" s="87">
        <f>IF('Data Entry'!AA38="Yes",1,IF('Data Entry'!AA38="N/A",0,IF('Data Entry'!AA38="No","",2)))</f>
        <v>2</v>
      </c>
      <c r="AB18" s="87">
        <f>IF('Data Entry'!AB38="Yes",1,IF('Data Entry'!AB38="N/A",0,IF('Data Entry'!AB38="No","",2)))</f>
        <v>2</v>
      </c>
      <c r="AC18" s="87">
        <f>IF('Data Entry'!AC38="Yes",1,IF('Data Entry'!AC38="N/A",0,IF('Data Entry'!AC38="No","",2)))</f>
        <v>2</v>
      </c>
      <c r="AD18" s="87">
        <f>IF('Data Entry'!AD38="Yes",1,IF('Data Entry'!AD38="N/A",0,IF('Data Entry'!AD38="No","",2)))</f>
        <v>2</v>
      </c>
      <c r="AE18" s="87">
        <f>IF('Data Entry'!AE38="Yes",1,IF('Data Entry'!AE38="N/A",0,IF('Data Entry'!AE38="No","",2)))</f>
        <v>2</v>
      </c>
      <c r="AF18" s="87">
        <f>IF('Data Entry'!AF38="Yes",1,IF('Data Entry'!AF38="N/A",0,IF('Data Entry'!AF38="No","",2)))</f>
        <v>2</v>
      </c>
      <c r="AG18" s="87">
        <f>IF('Data Entry'!AG38="Yes",1,IF('Data Entry'!AG38="N/A",0,IF('Data Entry'!AG38="No","",2)))</f>
        <v>2</v>
      </c>
      <c r="AH18" s="87">
        <f>IF('Data Entry'!AH38="Yes",1,IF('Data Entry'!AH38="N/A",0,IF('Data Entry'!AH38="No","",2)))</f>
        <v>2</v>
      </c>
      <c r="AI18" s="87">
        <f>IF('Data Entry'!AI38="Yes",1,IF('Data Entry'!AI38="N/A",0,IF('Data Entry'!AI38="No","",2)))</f>
        <v>2</v>
      </c>
      <c r="AJ18" s="87">
        <f>IF('Data Entry'!AJ38="Yes",1,IF('Data Entry'!AJ38="N/A",0,IF('Data Entry'!AJ38="No","",2)))</f>
        <v>2</v>
      </c>
      <c r="AK18" s="87">
        <f>IF('Data Entry'!AK38="Yes",1,IF('Data Entry'!AK38="N/A",0,IF('Data Entry'!AK38="No","",2)))</f>
        <v>2</v>
      </c>
      <c r="AL18" s="87">
        <f>IF('Data Entry'!AL38="Yes",1,IF('Data Entry'!AL38="N/A",0,IF('Data Entry'!AL38="No","",2)))</f>
        <v>2</v>
      </c>
      <c r="AM18" s="87">
        <f>IF('Data Entry'!AM38="Yes",1,IF('Data Entry'!AM38="N/A",0,IF('Data Entry'!AM38="No","",2)))</f>
        <v>2</v>
      </c>
      <c r="AN18" s="87">
        <f>IF('Data Entry'!AN38="Yes",1,IF('Data Entry'!AN38="N/A",0,IF('Data Entry'!AN38="No","",2)))</f>
        <v>2</v>
      </c>
      <c r="AO18" s="87">
        <f>IF('Data Entry'!AO38="Yes",1,IF('Data Entry'!AO38="N/A",0,IF('Data Entry'!AO38="No","",2)))</f>
        <v>2</v>
      </c>
      <c r="AP18" s="87">
        <f>IF('Data Entry'!AP38="Yes",1,IF('Data Entry'!AP38="N/A",0,IF('Data Entry'!AP38="No","",2)))</f>
        <v>2</v>
      </c>
      <c r="AQ18" s="87">
        <f>IF('Data Entry'!AQ38="Yes",1,IF('Data Entry'!AQ38="N/A",0,IF('Data Entry'!AQ38="No","",2)))</f>
        <v>2</v>
      </c>
      <c r="AR18" s="87">
        <f>IF('Data Entry'!AR38="Yes",1,IF('Data Entry'!AR38="N/A",0,IF('Data Entry'!AR38="No","",2)))</f>
        <v>2</v>
      </c>
      <c r="AS18" s="87">
        <f>IF('Data Entry'!AS38="Yes",1,IF('Data Entry'!AS38="N/A",0,IF('Data Entry'!AS38="No","",2)))</f>
        <v>2</v>
      </c>
      <c r="AT18" s="87">
        <f>IF('Data Entry'!AT38="Yes",1,IF('Data Entry'!AT38="N/A",0,IF('Data Entry'!AT38="No","",2)))</f>
        <v>2</v>
      </c>
      <c r="AU18" s="87">
        <f>IF('Data Entry'!AU38="Yes",1,IF('Data Entry'!AU38="N/A",0,IF('Data Entry'!AU38="No","",2)))</f>
        <v>2</v>
      </c>
      <c r="AV18" s="87">
        <f>IF('Data Entry'!AV38="Yes",1,IF('Data Entry'!AV38="N/A",0,IF('Data Entry'!AV38="No","",2)))</f>
        <v>2</v>
      </c>
      <c r="AW18" s="87">
        <f>IF('Data Entry'!AW38="Yes",1,IF('Data Entry'!AW38="N/A",0,IF('Data Entry'!AW38="No","",2)))</f>
        <v>2</v>
      </c>
      <c r="AX18" s="87">
        <f>IF('Data Entry'!AX38="Yes",1,IF('Data Entry'!AX38="N/A",0,IF('Data Entry'!AX38="No","",2)))</f>
        <v>2</v>
      </c>
      <c r="AY18" s="87">
        <f>IF('Data Entry'!AY38="Yes",1,IF('Data Entry'!AY38="N/A",0,IF('Data Entry'!AY38="No","",2)))</f>
        <v>2</v>
      </c>
      <c r="AZ18" s="87">
        <f>IF('Data Entry'!AZ38="Yes",1,IF('Data Entry'!AZ38="N/A",0,IF('Data Entry'!AZ38="No","",2)))</f>
        <v>2</v>
      </c>
      <c r="BA18" s="87">
        <f>IF('Data Entry'!BA38="Yes",1,IF('Data Entry'!BA38="N/A",0,IF('Data Entry'!BA38="No","",2)))</f>
        <v>2</v>
      </c>
      <c r="BB18" s="87">
        <f>IF('Data Entry'!BB38="Yes",1,IF('Data Entry'!BB38="N/A",0,IF('Data Entry'!BB38="No","",2)))</f>
        <v>2</v>
      </c>
      <c r="BC18" s="87">
        <f>IF('Data Entry'!BC38="Yes",1,IF('Data Entry'!BC38="N/A",0,IF('Data Entry'!BC38="No","",2)))</f>
        <v>2</v>
      </c>
      <c r="BD18" s="87">
        <f>IF('Data Entry'!BD38="Yes",1,IF('Data Entry'!BD38="N/A",0,IF('Data Entry'!BD38="No","",2)))</f>
        <v>2</v>
      </c>
      <c r="BE18" s="87">
        <f>IF('Data Entry'!BE38="Yes",1,IF('Data Entry'!BE38="N/A",0,IF('Data Entry'!BE38="No","",2)))</f>
        <v>2</v>
      </c>
      <c r="BF18" s="87">
        <f>IF('Data Entry'!BF38="Yes",1,IF('Data Entry'!BF38="N/A",0,IF('Data Entry'!BF38="No","",2)))</f>
        <v>2</v>
      </c>
      <c r="BG18" s="87">
        <f>IF('Data Entry'!BG38="Yes",1,IF('Data Entry'!BG38="N/A",0,IF('Data Entry'!BG38="No","",2)))</f>
        <v>2</v>
      </c>
      <c r="BH18" s="87">
        <f>IF('Data Entry'!BH38="Yes",1,IF('Data Entry'!BH38="N/A",0,IF('Data Entry'!BH38="No","",2)))</f>
        <v>2</v>
      </c>
      <c r="BI18" s="87">
        <f>IF('Data Entry'!BI38="Yes",1,IF('Data Entry'!BI38="N/A",0,IF('Data Entry'!BI38="No","",2)))</f>
        <v>2</v>
      </c>
      <c r="BJ18" s="87">
        <f>IF('Data Entry'!BJ38="Yes",1,IF('Data Entry'!BJ38="N/A",0,IF('Data Entry'!BJ38="No","",2)))</f>
        <v>2</v>
      </c>
      <c r="BK18" s="87">
        <f>IF('Data Entry'!BK38="Yes",1,IF('Data Entry'!BK38="N/A",0,IF('Data Entry'!BK38="No","",2)))</f>
        <v>2</v>
      </c>
      <c r="BL18" s="87">
        <f>IF('Data Entry'!BL38="Yes",1,IF('Data Entry'!BL38="N/A",0,IF('Data Entry'!BL38="No","",2)))</f>
        <v>2</v>
      </c>
      <c r="BM18" s="87">
        <f>IF('Data Entry'!BM38="Yes",1,IF('Data Entry'!BM38="N/A",0,IF('Data Entry'!BM38="No","",2)))</f>
        <v>2</v>
      </c>
      <c r="BN18" s="87">
        <f>IF('Data Entry'!BN38="Yes",1,IF('Data Entry'!BN38="N/A",0,IF('Data Entry'!BN38="No","",2)))</f>
        <v>2</v>
      </c>
      <c r="BO18" s="87">
        <f>IF('Data Entry'!BO38="Yes",1,IF('Data Entry'!BO38="N/A",0,IF('Data Entry'!BO38="No","",2)))</f>
        <v>2</v>
      </c>
      <c r="BP18" s="87">
        <f>IF('Data Entry'!BP38="Yes",1,IF('Data Entry'!BP38="N/A",0,IF('Data Entry'!BP38="No","",2)))</f>
        <v>2</v>
      </c>
      <c r="BQ18" s="87">
        <f>IF('Data Entry'!BQ38="Yes",1,IF('Data Entry'!BQ38="N/A",0,IF('Data Entry'!BQ38="No","",2)))</f>
        <v>2</v>
      </c>
      <c r="BR18" s="87">
        <f>IF('Data Entry'!BR38="Yes",1,IF('Data Entry'!BR38="N/A",0,IF('Data Entry'!BR38="No","",2)))</f>
        <v>2</v>
      </c>
      <c r="BS18" s="87">
        <f>IF('Data Entry'!BS38="Yes",1,IF('Data Entry'!BS38="N/A",0,IF('Data Entry'!BS38="No","",2)))</f>
        <v>2</v>
      </c>
      <c r="BT18" s="87">
        <f>IF('Data Entry'!BT38="Yes",1,IF('Data Entry'!BT38="N/A",0,IF('Data Entry'!BT38="No","",2)))</f>
        <v>2</v>
      </c>
      <c r="BU18" s="87">
        <f>IF('Data Entry'!BU38="Yes",1,IF('Data Entry'!BU38="N/A",0,IF('Data Entry'!BU38="No","",2)))</f>
        <v>2</v>
      </c>
      <c r="BV18" s="87">
        <f>IF('Data Entry'!BV38="Yes",1,IF('Data Entry'!BV38="N/A",0,IF('Data Entry'!BV38="No","",2)))</f>
        <v>2</v>
      </c>
      <c r="BW18" s="87">
        <f>IF('Data Entry'!BW38="Yes",1,IF('Data Entry'!BW38="N/A",0,IF('Data Entry'!BW38="No","",2)))</f>
        <v>2</v>
      </c>
      <c r="BX18" s="87">
        <f>IF('Data Entry'!BX38="Yes",1,IF('Data Entry'!BX38="N/A",0,IF('Data Entry'!BX38="No","",2)))</f>
        <v>2</v>
      </c>
      <c r="BY18" s="87">
        <f>IF('Data Entry'!BY38="Yes",1,IF('Data Entry'!BY38="N/A",0,IF('Data Entry'!BY38="No","",2)))</f>
        <v>2</v>
      </c>
      <c r="BZ18" s="87">
        <f>IF('Data Entry'!BZ38="Yes",1,IF('Data Entry'!BZ38="N/A",0,IF('Data Entry'!BZ38="No","",2)))</f>
        <v>2</v>
      </c>
      <c r="CA18" s="87">
        <f>IF('Data Entry'!CA38="Yes",1,IF('Data Entry'!CA38="N/A",0,IF('Data Entry'!CA38="No","",2)))</f>
        <v>2</v>
      </c>
      <c r="CB18" s="87">
        <f>IF('Data Entry'!CB38="Yes",1,IF('Data Entry'!CB38="N/A",0,IF('Data Entry'!CB38="No","",2)))</f>
        <v>2</v>
      </c>
      <c r="CC18" s="87">
        <f>IF('Data Entry'!CC38="Yes",1,IF('Data Entry'!CC38="N/A",0,IF('Data Entry'!CC38="No","",2)))</f>
        <v>2</v>
      </c>
      <c r="CD18" s="87">
        <f>IF('Data Entry'!CD38="Yes",1,IF('Data Entry'!CD38="N/A",0,IF('Data Entry'!CD38="No","",2)))</f>
        <v>2</v>
      </c>
      <c r="CE18" s="87">
        <f>IF('Data Entry'!CE38="Yes",1,IF('Data Entry'!CE38="N/A",0,IF('Data Entry'!CE38="No","",2)))</f>
        <v>2</v>
      </c>
      <c r="CF18" s="87">
        <f>IF('Data Entry'!CF38="Yes",1,IF('Data Entry'!CF38="N/A",0,IF('Data Entry'!CF38="No","",2)))</f>
        <v>2</v>
      </c>
      <c r="CG18" s="87">
        <f>IF('Data Entry'!CG38="Yes",1,IF('Data Entry'!CG38="N/A",0,IF('Data Entry'!CG38="No","",2)))</f>
        <v>2</v>
      </c>
      <c r="CH18" s="87">
        <f>IF('Data Entry'!CH38="Yes",1,IF('Data Entry'!CH38="N/A",0,IF('Data Entry'!CH38="No","",2)))</f>
        <v>2</v>
      </c>
      <c r="CI18" s="87">
        <f>IF('Data Entry'!CI38="Yes",1,IF('Data Entry'!CI38="N/A",0,IF('Data Entry'!CI38="No","",2)))</f>
        <v>2</v>
      </c>
      <c r="CJ18" s="87">
        <f>IF('Data Entry'!CJ38="Yes",1,IF('Data Entry'!CJ38="N/A",0,IF('Data Entry'!CJ38="No","",2)))</f>
        <v>2</v>
      </c>
      <c r="CK18" s="87">
        <f>IF('Data Entry'!CK38="Yes",1,IF('Data Entry'!CK38="N/A",0,IF('Data Entry'!CK38="No","",2)))</f>
        <v>2</v>
      </c>
      <c r="CL18" s="87">
        <f>IF('Data Entry'!CL38="Yes",1,IF('Data Entry'!CL38="N/A",0,IF('Data Entry'!CL38="No","",2)))</f>
        <v>2</v>
      </c>
      <c r="CM18" s="87">
        <f>IF('Data Entry'!CM38="Yes",1,IF('Data Entry'!CM38="N/A",0,IF('Data Entry'!CM38="No","",2)))</f>
        <v>2</v>
      </c>
      <c r="CN18" s="87">
        <f>IF('Data Entry'!CN38="Yes",1,IF('Data Entry'!CN38="N/A",0,IF('Data Entry'!CN38="No","",2)))</f>
        <v>2</v>
      </c>
      <c r="CO18" s="87">
        <f>IF('Data Entry'!CO38="Yes",1,IF('Data Entry'!CO38="N/A",0,IF('Data Entry'!CO38="No","",2)))</f>
        <v>2</v>
      </c>
      <c r="CP18" s="87">
        <f>IF('Data Entry'!CP38="Yes",1,IF('Data Entry'!CP38="N/A",0,IF('Data Entry'!CP38="No","",2)))</f>
        <v>2</v>
      </c>
      <c r="CQ18" s="87">
        <f>IF('Data Entry'!CQ38="Yes",1,IF('Data Entry'!CQ38="N/A",0,IF('Data Entry'!CQ38="No","",2)))</f>
        <v>2</v>
      </c>
      <c r="CR18" s="87">
        <f>IF('Data Entry'!CR38="Yes",1,IF('Data Entry'!CR38="N/A",0,IF('Data Entry'!CR38="No","",2)))</f>
        <v>2</v>
      </c>
      <c r="CS18" s="87">
        <f>IF('Data Entry'!CS38="Yes",1,IF('Data Entry'!CS38="N/A",0,IF('Data Entry'!CS38="No","",2)))</f>
        <v>2</v>
      </c>
      <c r="CT18" s="87">
        <f>IF('Data Entry'!CT38="Yes",1,IF('Data Entry'!CT38="N/A",0,IF('Data Entry'!CT38="No","",2)))</f>
        <v>2</v>
      </c>
      <c r="CU18" s="87">
        <f>IF('Data Entry'!CU38="Yes",1,IF('Data Entry'!CU38="N/A",0,IF('Data Entry'!CU38="No","",2)))</f>
        <v>2</v>
      </c>
      <c r="CV18" s="87">
        <f>IF('Data Entry'!CV38="Yes",1,IF('Data Entry'!CV38="N/A",0,IF('Data Entry'!CV38="No","",2)))</f>
        <v>2</v>
      </c>
      <c r="CW18" s="87">
        <f>IF('Data Entry'!CW38="Yes",1,IF('Data Entry'!CW38="N/A",0,IF('Data Entry'!CW38="No","",2)))</f>
        <v>2</v>
      </c>
      <c r="CX18" s="87">
        <f>IF('Data Entry'!CX38="Yes",1,IF('Data Entry'!CX38="N/A",0,IF('Data Entry'!CX38="No","",2)))</f>
        <v>2</v>
      </c>
      <c r="CY18" s="87">
        <f>IF('Data Entry'!CY38="Yes",1,IF('Data Entry'!CY38="N/A",0,IF('Data Entry'!CY38="No","",2)))</f>
        <v>2</v>
      </c>
      <c r="CZ18" s="87">
        <f>IF('Data Entry'!CZ38="Yes",1,IF('Data Entry'!CZ38="N/A",0,IF('Data Entry'!CZ38="No","",2)))</f>
        <v>2</v>
      </c>
      <c r="DA18" s="87">
        <f>IF('Data Entry'!DA38="Yes",1,IF('Data Entry'!DA38="N/A",0,IF('Data Entry'!DA38="No","",2)))</f>
        <v>2</v>
      </c>
      <c r="DB18" s="87">
        <f>IF('Data Entry'!DB38="Yes",1,IF('Data Entry'!DB38="N/A",0,IF('Data Entry'!DB38="No","",2)))</f>
        <v>2</v>
      </c>
      <c r="DC18" s="87">
        <f>IF('Data Entry'!DC38="Yes",1,IF('Data Entry'!DC38="N/A",0,IF('Data Entry'!DC38="No","",2)))</f>
        <v>2</v>
      </c>
      <c r="DD18" s="87">
        <f>IF('Data Entry'!DD38="Yes",1,IF('Data Entry'!DD38="N/A",0,IF('Data Entry'!DD38="No","",2)))</f>
        <v>2</v>
      </c>
      <c r="DE18" s="87">
        <f>IF('Data Entry'!DE38="Yes",1,IF('Data Entry'!DE38="N/A",0,IF('Data Entry'!DE38="No","",2)))</f>
        <v>2</v>
      </c>
      <c r="DF18" s="87">
        <f>IF('Data Entry'!DF38="Yes",1,IF('Data Entry'!DF38="N/A",0,IF('Data Entry'!DF38="No","",2)))</f>
        <v>2</v>
      </c>
      <c r="DG18" s="87">
        <f>IF('Data Entry'!DG38="Yes",1,IF('Data Entry'!DG38="N/A",0,IF('Data Entry'!DG38="No","",2)))</f>
        <v>2</v>
      </c>
      <c r="DH18" s="87">
        <f>IF('Data Entry'!DH38="Yes",1,IF('Data Entry'!DH38="N/A",0,IF('Data Entry'!DH38="No","",2)))</f>
        <v>2</v>
      </c>
      <c r="DI18" s="87">
        <f>IF('Data Entry'!DI38="Yes",1,IF('Data Entry'!DI38="N/A",0,IF('Data Entry'!DI38="No","",2)))</f>
        <v>2</v>
      </c>
      <c r="DJ18" s="87">
        <f>IF('Data Entry'!DJ38="Yes",1,IF('Data Entry'!DJ38="N/A",0,IF('Data Entry'!DJ38="No","",2)))</f>
        <v>2</v>
      </c>
      <c r="DK18" s="87">
        <f>IF('Data Entry'!DK38="Yes",1,IF('Data Entry'!DK38="N/A",0,IF('Data Entry'!DK38="No","",2)))</f>
        <v>2</v>
      </c>
      <c r="DL18" s="87">
        <f>IF('Data Entry'!DL38="Yes",1,IF('Data Entry'!DL38="N/A",0,IF('Data Entry'!DL38="No","",2)))</f>
        <v>2</v>
      </c>
      <c r="DM18" s="87">
        <f>IF('Data Entry'!DM38="Yes",1,IF('Data Entry'!DM38="N/A",0,IF('Data Entry'!DM38="No","",2)))</f>
        <v>2</v>
      </c>
      <c r="DN18" s="87">
        <f>IF('Data Entry'!DN38="Yes",1,IF('Data Entry'!DN38="N/A",0,IF('Data Entry'!DN38="No","",2)))</f>
        <v>2</v>
      </c>
      <c r="DO18" s="87">
        <f>IF('Data Entry'!DO38="Yes",1,IF('Data Entry'!DO38="N/A",0,IF('Data Entry'!DO38="No","",2)))</f>
        <v>2</v>
      </c>
      <c r="DP18" s="87">
        <f>IF('Data Entry'!DP38="Yes",1,IF('Data Entry'!DP38="N/A",0,IF('Data Entry'!DP38="No","",2)))</f>
        <v>2</v>
      </c>
      <c r="DQ18" s="87">
        <f>IF('Data Entry'!DQ38="Yes",1,IF('Data Entry'!DQ38="N/A",0,IF('Data Entry'!DQ38="No","",2)))</f>
        <v>2</v>
      </c>
      <c r="DR18" s="87">
        <f>IF('Data Entry'!DR38="Yes",1,IF('Data Entry'!DR38="N/A",0,IF('Data Entry'!DR38="No","",2)))</f>
        <v>2</v>
      </c>
      <c r="DS18" s="87">
        <f>IF('Data Entry'!DS38="Yes",1,IF('Data Entry'!DS38="N/A",0,IF('Data Entry'!DS38="No","",2)))</f>
        <v>2</v>
      </c>
      <c r="DT18" s="87">
        <f>IF('Data Entry'!DT38="Yes",1,IF('Data Entry'!DT38="N/A",0,IF('Data Entry'!DT38="No","",2)))</f>
        <v>2</v>
      </c>
    </row>
    <row r="19" spans="1:124" ht="16" customHeight="1">
      <c r="A19" s="166" t="s">
        <v>102</v>
      </c>
      <c r="B19" s="166"/>
      <c r="C19" s="166"/>
      <c r="D19" s="166"/>
      <c r="E19" s="88" t="str">
        <f>IF('Data Entry'!E40="","",('Data Entry'!E40))</f>
        <v/>
      </c>
      <c r="F19" s="88" t="str">
        <f>IF('Data Entry'!F40="","",('Data Entry'!F40))</f>
        <v/>
      </c>
      <c r="G19" s="88" t="str">
        <f>IF('Data Entry'!G40="","",('Data Entry'!G40))</f>
        <v/>
      </c>
      <c r="H19" s="88" t="str">
        <f>IF('Data Entry'!H40="","",('Data Entry'!H40))</f>
        <v/>
      </c>
      <c r="I19" s="88" t="str">
        <f>IF('Data Entry'!I40="","",('Data Entry'!I40))</f>
        <v/>
      </c>
      <c r="J19" s="88" t="str">
        <f>IF('Data Entry'!J40="","",('Data Entry'!J40))</f>
        <v/>
      </c>
      <c r="K19" s="88" t="str">
        <f>IF('Data Entry'!K40="","",('Data Entry'!K40))</f>
        <v/>
      </c>
      <c r="L19" s="88" t="str">
        <f>IF('Data Entry'!L40="","",('Data Entry'!L40))</f>
        <v/>
      </c>
      <c r="M19" s="88" t="str">
        <f>IF('Data Entry'!M40="","",('Data Entry'!M40))</f>
        <v/>
      </c>
      <c r="N19" s="88" t="str">
        <f>IF('Data Entry'!N40="","",('Data Entry'!N40))</f>
        <v/>
      </c>
      <c r="O19" s="88" t="str">
        <f>IF('Data Entry'!O40="","",('Data Entry'!O40))</f>
        <v/>
      </c>
      <c r="P19" s="88" t="str">
        <f>IF('Data Entry'!P40="","",('Data Entry'!P40))</f>
        <v/>
      </c>
      <c r="Q19" s="88" t="str">
        <f>IF('Data Entry'!Q40="","",('Data Entry'!Q40))</f>
        <v/>
      </c>
      <c r="R19" s="88" t="str">
        <f>IF('Data Entry'!R40="","",('Data Entry'!R40))</f>
        <v/>
      </c>
      <c r="S19" s="88" t="str">
        <f>IF('Data Entry'!S40="","",('Data Entry'!S40))</f>
        <v/>
      </c>
      <c r="T19" s="88" t="str">
        <f>IF('Data Entry'!T40="","",('Data Entry'!T40))</f>
        <v/>
      </c>
      <c r="U19" s="88" t="str">
        <f>IF('Data Entry'!U40="","",('Data Entry'!U40))</f>
        <v/>
      </c>
      <c r="V19" s="88" t="str">
        <f>IF('Data Entry'!V40="","",('Data Entry'!V40))</f>
        <v/>
      </c>
      <c r="W19" s="88" t="str">
        <f>IF('Data Entry'!W40="","",('Data Entry'!W40))</f>
        <v/>
      </c>
      <c r="X19" s="88" t="str">
        <f>IF('Data Entry'!X40="","",('Data Entry'!X40))</f>
        <v/>
      </c>
      <c r="Y19" s="88" t="str">
        <f>IF('Data Entry'!Y40="","",('Data Entry'!Y40))</f>
        <v/>
      </c>
      <c r="Z19" s="88" t="str">
        <f>IF('Data Entry'!Z40="","",('Data Entry'!Z40))</f>
        <v/>
      </c>
      <c r="AA19" s="88" t="str">
        <f>IF('Data Entry'!AA40="","",('Data Entry'!AA40))</f>
        <v/>
      </c>
      <c r="AB19" s="88" t="str">
        <f>IF('Data Entry'!AB40="","",('Data Entry'!AB40))</f>
        <v/>
      </c>
      <c r="AC19" s="88" t="str">
        <f>IF('Data Entry'!AC40="","",('Data Entry'!AC40))</f>
        <v/>
      </c>
      <c r="AD19" s="88" t="str">
        <f>IF('Data Entry'!AD40="","",('Data Entry'!AD40))</f>
        <v/>
      </c>
      <c r="AE19" s="88" t="str">
        <f>IF('Data Entry'!AE40="","",('Data Entry'!AE40))</f>
        <v/>
      </c>
      <c r="AF19" s="88" t="str">
        <f>IF('Data Entry'!AF40="","",('Data Entry'!AF40))</f>
        <v/>
      </c>
      <c r="AG19" s="88" t="str">
        <f>IF('Data Entry'!AG40="","",('Data Entry'!AG40))</f>
        <v/>
      </c>
      <c r="AH19" s="88" t="str">
        <f>IF('Data Entry'!AH40="","",('Data Entry'!AH40))</f>
        <v/>
      </c>
      <c r="AI19" s="88" t="str">
        <f>IF('Data Entry'!AI40="","",('Data Entry'!AI40))</f>
        <v/>
      </c>
      <c r="AJ19" s="88" t="str">
        <f>IF('Data Entry'!AJ40="","",('Data Entry'!AJ40))</f>
        <v/>
      </c>
      <c r="AK19" s="88" t="str">
        <f>IF('Data Entry'!AK40="","",('Data Entry'!AK40))</f>
        <v/>
      </c>
      <c r="AL19" s="88" t="str">
        <f>IF('Data Entry'!AL40="","",('Data Entry'!AL40))</f>
        <v/>
      </c>
      <c r="AM19" s="88" t="str">
        <f>IF('Data Entry'!AM40="","",('Data Entry'!AM40))</f>
        <v/>
      </c>
      <c r="AN19" s="88" t="str">
        <f>IF('Data Entry'!AN40="","",('Data Entry'!AN40))</f>
        <v/>
      </c>
      <c r="AO19" s="88" t="str">
        <f>IF('Data Entry'!AO40="","",('Data Entry'!AO40))</f>
        <v/>
      </c>
      <c r="AP19" s="88" t="str">
        <f>IF('Data Entry'!AP40="","",('Data Entry'!AP40))</f>
        <v/>
      </c>
      <c r="AQ19" s="88" t="str">
        <f>IF('Data Entry'!AQ40="","",('Data Entry'!AQ40))</f>
        <v/>
      </c>
      <c r="AR19" s="88" t="str">
        <f>IF('Data Entry'!AR40="","",('Data Entry'!AR40))</f>
        <v/>
      </c>
      <c r="AS19" s="88" t="str">
        <f>IF('Data Entry'!AS40="","",('Data Entry'!AS40))</f>
        <v/>
      </c>
      <c r="AT19" s="88" t="str">
        <f>IF('Data Entry'!AT40="","",('Data Entry'!AT40))</f>
        <v/>
      </c>
      <c r="AU19" s="88" t="str">
        <f>IF('Data Entry'!AU40="","",('Data Entry'!AU40))</f>
        <v/>
      </c>
      <c r="AV19" s="88" t="str">
        <f>IF('Data Entry'!AV40="","",('Data Entry'!AV40))</f>
        <v/>
      </c>
      <c r="AW19" s="88" t="str">
        <f>IF('Data Entry'!AW40="","",('Data Entry'!AW40))</f>
        <v/>
      </c>
      <c r="AX19" s="88" t="str">
        <f>IF('Data Entry'!AX40="","",('Data Entry'!AX40))</f>
        <v/>
      </c>
      <c r="AY19" s="88" t="str">
        <f>IF('Data Entry'!AY40="","",('Data Entry'!AY40))</f>
        <v/>
      </c>
      <c r="AZ19" s="88" t="str">
        <f>IF('Data Entry'!AZ40="","",('Data Entry'!AZ40))</f>
        <v/>
      </c>
      <c r="BA19" s="88" t="str">
        <f>IF('Data Entry'!BA40="","",('Data Entry'!BA40))</f>
        <v/>
      </c>
      <c r="BB19" s="88" t="str">
        <f>IF('Data Entry'!BB40="","",('Data Entry'!BB40))</f>
        <v/>
      </c>
      <c r="BC19" s="88" t="str">
        <f>IF('Data Entry'!BC40="","",('Data Entry'!BC40))</f>
        <v/>
      </c>
      <c r="BD19" s="88" t="str">
        <f>IF('Data Entry'!BD40="","",('Data Entry'!BD40))</f>
        <v/>
      </c>
      <c r="BE19" s="88" t="str">
        <f>IF('Data Entry'!BE40="","",('Data Entry'!BE40))</f>
        <v/>
      </c>
      <c r="BF19" s="88" t="str">
        <f>IF('Data Entry'!BF40="","",('Data Entry'!BF40))</f>
        <v/>
      </c>
      <c r="BG19" s="88" t="str">
        <f>IF('Data Entry'!BG40="","",('Data Entry'!BG40))</f>
        <v/>
      </c>
      <c r="BH19" s="88" t="str">
        <f>IF('Data Entry'!BH40="","",('Data Entry'!BH40))</f>
        <v/>
      </c>
      <c r="BI19" s="88" t="str">
        <f>IF('Data Entry'!BI40="","",('Data Entry'!BI40))</f>
        <v/>
      </c>
      <c r="BJ19" s="88" t="str">
        <f>IF('Data Entry'!BJ40="","",('Data Entry'!BJ40))</f>
        <v/>
      </c>
      <c r="BK19" s="88" t="str">
        <f>IF('Data Entry'!BK40="","",('Data Entry'!BK40))</f>
        <v/>
      </c>
      <c r="BL19" s="88" t="str">
        <f>IF('Data Entry'!BL40="","",('Data Entry'!BL40))</f>
        <v/>
      </c>
      <c r="BM19" s="88" t="str">
        <f>IF('Data Entry'!BM40="","",('Data Entry'!BM40))</f>
        <v/>
      </c>
      <c r="BN19" s="88" t="str">
        <f>IF('Data Entry'!BN40="","",('Data Entry'!BN40))</f>
        <v/>
      </c>
      <c r="BO19" s="88" t="str">
        <f>IF('Data Entry'!BO40="","",('Data Entry'!BO40))</f>
        <v/>
      </c>
      <c r="BP19" s="88" t="str">
        <f>IF('Data Entry'!BP40="","",('Data Entry'!BP40))</f>
        <v/>
      </c>
      <c r="BQ19" s="88" t="str">
        <f>IF('Data Entry'!BQ40="","",('Data Entry'!BQ40))</f>
        <v/>
      </c>
      <c r="BR19" s="88" t="str">
        <f>IF('Data Entry'!BR40="","",('Data Entry'!BR40))</f>
        <v/>
      </c>
      <c r="BS19" s="88" t="str">
        <f>IF('Data Entry'!BS40="","",('Data Entry'!BS40))</f>
        <v/>
      </c>
      <c r="BT19" s="88" t="str">
        <f>IF('Data Entry'!BT40="","",('Data Entry'!BT40))</f>
        <v/>
      </c>
      <c r="BU19" s="88" t="str">
        <f>IF('Data Entry'!BU40="","",('Data Entry'!BU40))</f>
        <v/>
      </c>
      <c r="BV19" s="88" t="str">
        <f>IF('Data Entry'!BV40="","",('Data Entry'!BV40))</f>
        <v/>
      </c>
      <c r="BW19" s="88" t="str">
        <f>IF('Data Entry'!BW40="","",('Data Entry'!BW40))</f>
        <v/>
      </c>
      <c r="BX19" s="88" t="str">
        <f>IF('Data Entry'!BX40="","",('Data Entry'!BX40))</f>
        <v/>
      </c>
      <c r="BY19" s="88" t="str">
        <f>IF('Data Entry'!BY40="","",('Data Entry'!BY40))</f>
        <v/>
      </c>
      <c r="BZ19" s="88" t="str">
        <f>IF('Data Entry'!BZ40="","",('Data Entry'!BZ40))</f>
        <v/>
      </c>
      <c r="CA19" s="88" t="str">
        <f>IF('Data Entry'!CA40="","",('Data Entry'!CA40))</f>
        <v/>
      </c>
      <c r="CB19" s="88" t="str">
        <f>IF('Data Entry'!CB40="","",('Data Entry'!CB40))</f>
        <v/>
      </c>
      <c r="CC19" s="88" t="str">
        <f>IF('Data Entry'!CC40="","",('Data Entry'!CC40))</f>
        <v/>
      </c>
      <c r="CD19" s="88" t="str">
        <f>IF('Data Entry'!CD40="","",('Data Entry'!CD40))</f>
        <v/>
      </c>
      <c r="CE19" s="88" t="str">
        <f>IF('Data Entry'!CE40="","",('Data Entry'!CE40))</f>
        <v/>
      </c>
      <c r="CF19" s="88" t="str">
        <f>IF('Data Entry'!CF40="","",('Data Entry'!CF40))</f>
        <v/>
      </c>
      <c r="CG19" s="88" t="str">
        <f>IF('Data Entry'!CG40="","",('Data Entry'!CG40))</f>
        <v/>
      </c>
      <c r="CH19" s="88" t="str">
        <f>IF('Data Entry'!CH40="","",('Data Entry'!CH40))</f>
        <v/>
      </c>
      <c r="CI19" s="88" t="str">
        <f>IF('Data Entry'!CI40="","",('Data Entry'!CI40))</f>
        <v/>
      </c>
      <c r="CJ19" s="88" t="str">
        <f>IF('Data Entry'!CJ40="","",('Data Entry'!CJ40))</f>
        <v/>
      </c>
      <c r="CK19" s="88" t="str">
        <f>IF('Data Entry'!CK40="","",('Data Entry'!CK40))</f>
        <v/>
      </c>
      <c r="CL19" s="88" t="str">
        <f>IF('Data Entry'!CL40="","",('Data Entry'!CL40))</f>
        <v/>
      </c>
      <c r="CM19" s="88" t="str">
        <f>IF('Data Entry'!CM40="","",('Data Entry'!CM40))</f>
        <v/>
      </c>
      <c r="CN19" s="88" t="str">
        <f>IF('Data Entry'!CN40="","",('Data Entry'!CN40))</f>
        <v/>
      </c>
      <c r="CO19" s="88" t="str">
        <f>IF('Data Entry'!CO40="","",('Data Entry'!CO40))</f>
        <v/>
      </c>
      <c r="CP19" s="88" t="str">
        <f>IF('Data Entry'!CP40="","",('Data Entry'!CP40))</f>
        <v/>
      </c>
      <c r="CQ19" s="88" t="str">
        <f>IF('Data Entry'!CQ40="","",('Data Entry'!CQ40))</f>
        <v/>
      </c>
      <c r="CR19" s="88" t="str">
        <f>IF('Data Entry'!CR40="","",('Data Entry'!CR40))</f>
        <v/>
      </c>
      <c r="CS19" s="88" t="str">
        <f>IF('Data Entry'!CS40="","",('Data Entry'!CS40))</f>
        <v/>
      </c>
      <c r="CT19" s="88" t="str">
        <f>IF('Data Entry'!CT40="","",('Data Entry'!CT40))</f>
        <v/>
      </c>
      <c r="CU19" s="88" t="str">
        <f>IF('Data Entry'!CU40="","",('Data Entry'!CU40))</f>
        <v/>
      </c>
      <c r="CV19" s="88" t="str">
        <f>IF('Data Entry'!CV40="","",('Data Entry'!CV40))</f>
        <v/>
      </c>
      <c r="CW19" s="88" t="str">
        <f>IF('Data Entry'!CW40="","",('Data Entry'!CW40))</f>
        <v/>
      </c>
      <c r="CX19" s="88" t="str">
        <f>IF('Data Entry'!CX40="","",('Data Entry'!CX40))</f>
        <v/>
      </c>
      <c r="CY19" s="88" t="str">
        <f>IF('Data Entry'!CY40="","",('Data Entry'!CY40))</f>
        <v/>
      </c>
      <c r="CZ19" s="88" t="str">
        <f>IF('Data Entry'!CZ40="","",('Data Entry'!CZ40))</f>
        <v/>
      </c>
      <c r="DA19" s="88" t="str">
        <f>IF('Data Entry'!DA40="","",('Data Entry'!DA40))</f>
        <v/>
      </c>
      <c r="DB19" s="88" t="str">
        <f>IF('Data Entry'!DB40="","",('Data Entry'!DB40))</f>
        <v/>
      </c>
      <c r="DC19" s="88" t="str">
        <f>IF('Data Entry'!DC40="","",('Data Entry'!DC40))</f>
        <v/>
      </c>
      <c r="DD19" s="88" t="str">
        <f>IF('Data Entry'!DD40="","",('Data Entry'!DD40))</f>
        <v/>
      </c>
      <c r="DE19" s="88" t="str">
        <f>IF('Data Entry'!DE40="","",('Data Entry'!DE40))</f>
        <v/>
      </c>
      <c r="DF19" s="88" t="str">
        <f>IF('Data Entry'!DF40="","",('Data Entry'!DF40))</f>
        <v/>
      </c>
      <c r="DG19" s="88" t="str">
        <f>IF('Data Entry'!DG40="","",('Data Entry'!DG40))</f>
        <v/>
      </c>
      <c r="DH19" s="88" t="str">
        <f>IF('Data Entry'!DH40="","",('Data Entry'!DH40))</f>
        <v/>
      </c>
      <c r="DI19" s="88" t="str">
        <f>IF('Data Entry'!DI40="","",('Data Entry'!DI40))</f>
        <v/>
      </c>
      <c r="DJ19" s="88" t="str">
        <f>IF('Data Entry'!DJ40="","",('Data Entry'!DJ40))</f>
        <v/>
      </c>
      <c r="DK19" s="88" t="str">
        <f>IF('Data Entry'!DK40="","",('Data Entry'!DK40))</f>
        <v/>
      </c>
      <c r="DL19" s="88" t="str">
        <f>IF('Data Entry'!DL40="","",('Data Entry'!DL40))</f>
        <v/>
      </c>
      <c r="DM19" s="88" t="str">
        <f>IF('Data Entry'!DM40="","",('Data Entry'!DM40))</f>
        <v/>
      </c>
      <c r="DN19" s="88" t="str">
        <f>IF('Data Entry'!DN40="","",('Data Entry'!DN40))</f>
        <v/>
      </c>
      <c r="DO19" s="88" t="str">
        <f>IF('Data Entry'!DO40="","",('Data Entry'!DO40))</f>
        <v/>
      </c>
      <c r="DP19" s="88" t="str">
        <f>IF('Data Entry'!DP40="","",('Data Entry'!DP40))</f>
        <v/>
      </c>
      <c r="DQ19" s="88" t="str">
        <f>IF('Data Entry'!DQ40="","",('Data Entry'!DQ40))</f>
        <v/>
      </c>
      <c r="DR19" s="88" t="str">
        <f>IF('Data Entry'!DR40="","",('Data Entry'!DR40))</f>
        <v/>
      </c>
      <c r="DS19" s="88" t="str">
        <f>IF('Data Entry'!DS40="","",('Data Entry'!DS40))</f>
        <v/>
      </c>
      <c r="DT19" s="88" t="str">
        <f>IF('Data Entry'!DT40="","",('Data Entry'!DT40))</f>
        <v/>
      </c>
    </row>
  </sheetData>
  <mergeCells count="19">
    <mergeCell ref="A14:D14"/>
    <mergeCell ref="A15:D15"/>
    <mergeCell ref="A17:D17"/>
    <mergeCell ref="A18:D18"/>
    <mergeCell ref="A19:D19"/>
    <mergeCell ref="A16:AN16"/>
    <mergeCell ref="A10:D10"/>
    <mergeCell ref="A11:D11"/>
    <mergeCell ref="A12:D12"/>
    <mergeCell ref="A13:D13"/>
    <mergeCell ref="A1:D1"/>
    <mergeCell ref="A3:D3"/>
    <mergeCell ref="A4:D4"/>
    <mergeCell ref="A9:D9"/>
    <mergeCell ref="A5:D5"/>
    <mergeCell ref="A6:D6"/>
    <mergeCell ref="A7:D7"/>
    <mergeCell ref="A2:AN2"/>
    <mergeCell ref="A8:AN8"/>
  </mergeCells>
  <conditionalFormatting sqref="E3:DT3">
    <cfRule type="colorScale" priority="30">
      <colorScale>
        <cfvo type="num" val="0"/>
        <cfvo type="num" val="1"/>
        <cfvo type="num" val="2"/>
        <color theme="1"/>
        <color theme="9"/>
        <color theme="0" tint="-0.249977111117893"/>
      </colorScale>
    </cfRule>
  </conditionalFormatting>
  <conditionalFormatting sqref="E4:DT7">
    <cfRule type="colorScale" priority="29">
      <colorScale>
        <cfvo type="num" val="0"/>
        <cfvo type="num" val="1"/>
        <cfvo type="num" val="2"/>
        <color theme="1"/>
        <color theme="9"/>
        <color theme="0" tint="-0.249977111117893"/>
      </colorScale>
    </cfRule>
  </conditionalFormatting>
  <conditionalFormatting sqref="E9:DT9">
    <cfRule type="colorScale" priority="27">
      <colorScale>
        <cfvo type="num" val="0"/>
        <cfvo type="num" val="1"/>
        <cfvo type="num" val="2"/>
        <color theme="1"/>
        <color theme="9"/>
        <color theme="0" tint="-0.249977111117893"/>
      </colorScale>
    </cfRule>
  </conditionalFormatting>
  <conditionalFormatting sqref="E10:DT10">
    <cfRule type="colorScale" priority="23">
      <colorScale>
        <cfvo type="num" val="0"/>
        <cfvo type="num" val="1"/>
        <cfvo type="num" val="2"/>
        <color rgb="FFFF7E79"/>
        <color theme="9"/>
        <color theme="0" tint="-0.249977111117893"/>
      </colorScale>
    </cfRule>
  </conditionalFormatting>
  <conditionalFormatting sqref="E12:DT12">
    <cfRule type="colorScale" priority="21">
      <colorScale>
        <cfvo type="num" val="0"/>
        <cfvo type="num" val="1"/>
        <cfvo type="num" val="2"/>
        <color rgb="FFFF7E79"/>
        <color theme="9"/>
        <color theme="0" tint="-0.249977111117893"/>
      </colorScale>
    </cfRule>
  </conditionalFormatting>
  <conditionalFormatting sqref="E13:DT13">
    <cfRule type="colorScale" priority="15">
      <colorScale>
        <cfvo type="num" val="0"/>
        <cfvo type="num" val="1"/>
        <cfvo type="num" val="2"/>
        <color theme="1"/>
        <color theme="9"/>
        <color theme="0" tint="-0.249977111117893"/>
      </colorScale>
    </cfRule>
  </conditionalFormatting>
  <conditionalFormatting sqref="E14:DT14">
    <cfRule type="colorScale" priority="11">
      <colorScale>
        <cfvo type="num" val="0"/>
        <cfvo type="num" val="1"/>
        <cfvo type="num" val="2"/>
        <color rgb="FFFF7E79"/>
        <color theme="9"/>
        <color theme="0" tint="-0.249977111117893"/>
      </colorScale>
    </cfRule>
  </conditionalFormatting>
  <conditionalFormatting sqref="E17:DT17">
    <cfRule type="colorScale" priority="19">
      <colorScale>
        <cfvo type="num" val="0"/>
        <cfvo type="num" val="1"/>
        <cfvo type="num" val="2"/>
        <color theme="1"/>
        <color theme="9"/>
        <color theme="0" tint="-0.249977111117893"/>
      </colorScale>
    </cfRule>
  </conditionalFormatting>
  <conditionalFormatting sqref="E18:DT18">
    <cfRule type="colorScale" priority="17">
      <colorScale>
        <cfvo type="num" val="0"/>
        <cfvo type="num" val="1"/>
        <cfvo type="num" val="2"/>
        <color rgb="FFFF7E79"/>
        <color theme="9"/>
        <color theme="0" tint="-0.249977111117893"/>
      </colorScale>
    </cfRule>
    <cfRule type="colorScale" priority="18">
      <colorScale>
        <cfvo type="num" val="0"/>
        <cfvo type="num" val="1"/>
        <cfvo type="num" val="2"/>
        <color rgb="FFFF7E79"/>
        <color theme="9"/>
        <color theme="0" tint="-0.249977111117893"/>
      </colorScale>
    </cfRule>
  </conditionalFormatting>
  <conditionalFormatting sqref="E13:DT13">
    <cfRule type="colorScale" priority="16">
      <colorScale>
        <cfvo type="num" val="0"/>
        <cfvo type="num" val="1"/>
        <color theme="1"/>
        <color theme="9"/>
      </colorScale>
    </cfRule>
  </conditionalFormatting>
  <conditionalFormatting sqref="E17:DT17">
    <cfRule type="colorScale" priority="20">
      <colorScale>
        <cfvo type="num" val="0"/>
        <cfvo type="num" val="1"/>
        <color theme="1"/>
        <color theme="9"/>
      </colorScale>
    </cfRule>
  </conditionalFormatting>
  <conditionalFormatting sqref="AO4:DT7">
    <cfRule type="colorScale" priority="9">
      <colorScale>
        <cfvo type="num" val="0"/>
        <cfvo type="num" val="1"/>
        <cfvo type="num" val="2"/>
        <color theme="1"/>
        <color theme="9"/>
        <color theme="0" tint="-0.249977111117893"/>
      </colorScale>
    </cfRule>
  </conditionalFormatting>
  <conditionalFormatting sqref="AO12">
    <cfRule type="colorScale" priority="7">
      <colorScale>
        <cfvo type="num" val="0"/>
        <cfvo type="num" val="1"/>
        <cfvo type="num" val="2"/>
        <color theme="1"/>
        <color theme="9"/>
        <color theme="0" tint="-0.249977111117893"/>
      </colorScale>
    </cfRule>
  </conditionalFormatting>
  <conditionalFormatting sqref="AO12">
    <cfRule type="colorScale" priority="8">
      <colorScale>
        <cfvo type="num" val="0"/>
        <cfvo type="num" val="1"/>
        <color theme="1"/>
        <color theme="9"/>
      </colorScale>
    </cfRule>
  </conditionalFormatting>
  <conditionalFormatting sqref="AP12:DT12">
    <cfRule type="colorScale" priority="5">
      <colorScale>
        <cfvo type="num" val="0"/>
        <cfvo type="num" val="1"/>
        <cfvo type="num" val="2"/>
        <color theme="1"/>
        <color theme="9"/>
        <color theme="0" tint="-0.249977111117893"/>
      </colorScale>
    </cfRule>
  </conditionalFormatting>
  <conditionalFormatting sqref="AP12:DT12">
    <cfRule type="colorScale" priority="6">
      <colorScale>
        <cfvo type="num" val="0"/>
        <cfvo type="num" val="1"/>
        <color theme="1"/>
        <color theme="9"/>
      </colorScale>
    </cfRule>
  </conditionalFormatting>
  <conditionalFormatting sqref="E11:DT11">
    <cfRule type="colorScale" priority="1">
      <colorScale>
        <cfvo type="num" val="0"/>
        <cfvo type="num" val="1"/>
        <cfvo type="num" val="2"/>
        <color theme="1"/>
        <color theme="9"/>
        <color theme="0" tint="-0.249977111117893"/>
      </colorScale>
    </cfRule>
  </conditionalFormatting>
  <conditionalFormatting sqref="E11:DT11">
    <cfRule type="colorScale" priority="2">
      <colorScale>
        <cfvo type="num" val="0"/>
        <cfvo type="num" val="1"/>
        <color theme="1"/>
        <color theme="9"/>
      </colorScale>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CFBB9-3DC6-0449-A204-7B4B0420BE53}">
  <dimension ref="A1:DT131"/>
  <sheetViews>
    <sheetView zoomScale="88" zoomScaleNormal="62" workbookViewId="0">
      <selection activeCell="AE15" sqref="AE15"/>
    </sheetView>
  </sheetViews>
  <sheetFormatPr baseColWidth="10" defaultRowHeight="16"/>
  <cols>
    <col min="1" max="1" width="5.33203125" style="65" customWidth="1"/>
    <col min="2" max="4" width="5.33203125" style="57" customWidth="1"/>
    <col min="5" max="5" width="5.33203125" customWidth="1"/>
    <col min="6" max="40" width="3.5" customWidth="1"/>
    <col min="41" max="124" width="3.5" hidden="1" customWidth="1"/>
  </cols>
  <sheetData>
    <row r="1" spans="1:124" ht="147" customHeight="1">
      <c r="A1" s="169" t="s">
        <v>7</v>
      </c>
      <c r="B1" s="170"/>
      <c r="C1" s="170"/>
      <c r="D1" s="171"/>
      <c r="E1" s="89">
        <f>'Data Entry'!E2</f>
        <v>0</v>
      </c>
      <c r="F1" s="89">
        <f>'Data Entry'!F2</f>
        <v>0</v>
      </c>
      <c r="G1" s="89">
        <f>'Data Entry'!G2</f>
        <v>0</v>
      </c>
      <c r="H1" s="89">
        <f>'Data Entry'!H2</f>
        <v>0</v>
      </c>
      <c r="I1" s="89">
        <f>'Data Entry'!I2</f>
        <v>0</v>
      </c>
      <c r="J1" s="89">
        <f>'Data Entry'!J2</f>
        <v>0</v>
      </c>
      <c r="K1" s="89">
        <f>'Data Entry'!K2</f>
        <v>0</v>
      </c>
      <c r="L1" s="89">
        <f>'Data Entry'!L2</f>
        <v>0</v>
      </c>
      <c r="M1" s="89">
        <f>'Data Entry'!M2</f>
        <v>0</v>
      </c>
      <c r="N1" s="89">
        <f>'Data Entry'!N2</f>
        <v>0</v>
      </c>
      <c r="O1" s="89">
        <f>'Data Entry'!O2</f>
        <v>0</v>
      </c>
      <c r="P1" s="89">
        <f>'Data Entry'!P2</f>
        <v>0</v>
      </c>
      <c r="Q1" s="89">
        <f>'Data Entry'!Q2</f>
        <v>0</v>
      </c>
      <c r="R1" s="89">
        <f>'Data Entry'!R2</f>
        <v>0</v>
      </c>
      <c r="S1" s="89">
        <f>'Data Entry'!S2</f>
        <v>0</v>
      </c>
      <c r="T1" s="89">
        <f>'Data Entry'!T2</f>
        <v>0</v>
      </c>
      <c r="U1" s="89">
        <f>'Data Entry'!U2</f>
        <v>0</v>
      </c>
      <c r="V1" s="89">
        <f>'Data Entry'!V2</f>
        <v>0</v>
      </c>
      <c r="W1" s="89">
        <f>'Data Entry'!W2</f>
        <v>0</v>
      </c>
      <c r="X1" s="89">
        <f>'Data Entry'!X2</f>
        <v>0</v>
      </c>
      <c r="Y1" s="89">
        <f>'Data Entry'!Y2</f>
        <v>0</v>
      </c>
      <c r="Z1" s="89">
        <f>'Data Entry'!Z2</f>
        <v>0</v>
      </c>
      <c r="AA1" s="89">
        <f>'Data Entry'!AA2</f>
        <v>0</v>
      </c>
      <c r="AB1" s="89">
        <f>'Data Entry'!AB2</f>
        <v>0</v>
      </c>
      <c r="AC1" s="89">
        <f>'Data Entry'!AC2</f>
        <v>0</v>
      </c>
      <c r="AD1" s="89">
        <f>'Data Entry'!AD2</f>
        <v>0</v>
      </c>
      <c r="AE1" s="89">
        <f>'Data Entry'!AE2</f>
        <v>0</v>
      </c>
      <c r="AF1" s="89">
        <f>'Data Entry'!AF2</f>
        <v>0</v>
      </c>
      <c r="AG1" s="89">
        <f>'Data Entry'!AG2</f>
        <v>0</v>
      </c>
      <c r="AH1" s="89">
        <f>'Data Entry'!AH2</f>
        <v>0</v>
      </c>
      <c r="AI1" s="89">
        <f>'Data Entry'!AI2</f>
        <v>0</v>
      </c>
      <c r="AJ1" s="89">
        <f>'Data Entry'!AJ2</f>
        <v>0</v>
      </c>
      <c r="AK1" s="89">
        <f>'Data Entry'!AK2</f>
        <v>0</v>
      </c>
      <c r="AL1" s="89">
        <f>'Data Entry'!AL2</f>
        <v>0</v>
      </c>
      <c r="AM1" s="89">
        <f>'Data Entry'!AM2</f>
        <v>0</v>
      </c>
      <c r="AN1" s="90">
        <f>'Data Entry'!AN2</f>
        <v>0</v>
      </c>
      <c r="AO1" s="89">
        <f>'Data Entry'!AO2</f>
        <v>0</v>
      </c>
      <c r="AP1" s="89">
        <f>'Data Entry'!AP2</f>
        <v>0</v>
      </c>
      <c r="AQ1" s="89">
        <f>'Data Entry'!AQ2</f>
        <v>0</v>
      </c>
      <c r="AR1" s="89">
        <f>'Data Entry'!AR2</f>
        <v>0</v>
      </c>
      <c r="AS1" s="89">
        <f>'Data Entry'!AS2</f>
        <v>0</v>
      </c>
      <c r="AT1" s="89">
        <f>'Data Entry'!AT2</f>
        <v>0</v>
      </c>
      <c r="AU1" s="89">
        <f>'Data Entry'!AU2</f>
        <v>0</v>
      </c>
      <c r="AV1" s="89">
        <f>'Data Entry'!AV2</f>
        <v>0</v>
      </c>
      <c r="AW1" s="89">
        <f>'Data Entry'!AW2</f>
        <v>0</v>
      </c>
      <c r="AX1" s="89">
        <f>'Data Entry'!AX2</f>
        <v>0</v>
      </c>
      <c r="AY1" s="89">
        <f>'Data Entry'!AY2</f>
        <v>0</v>
      </c>
      <c r="AZ1" s="89">
        <f>'Data Entry'!AZ2</f>
        <v>0</v>
      </c>
      <c r="BA1" s="89">
        <f>'Data Entry'!BA2</f>
        <v>0</v>
      </c>
      <c r="BB1" s="89">
        <f>'Data Entry'!BB2</f>
        <v>0</v>
      </c>
      <c r="BC1" s="89">
        <f>'Data Entry'!BC2</f>
        <v>0</v>
      </c>
      <c r="BD1" s="89">
        <f>'Data Entry'!BD2</f>
        <v>0</v>
      </c>
      <c r="BE1" s="89">
        <f>'Data Entry'!BE2</f>
        <v>0</v>
      </c>
      <c r="BF1" s="89">
        <f>'Data Entry'!BF2</f>
        <v>0</v>
      </c>
      <c r="BG1" s="89">
        <f>'Data Entry'!BG2</f>
        <v>0</v>
      </c>
      <c r="BH1" s="89">
        <f>'Data Entry'!BH2</f>
        <v>0</v>
      </c>
      <c r="BI1" s="89">
        <f>'Data Entry'!BI2</f>
        <v>0</v>
      </c>
      <c r="BJ1" s="89">
        <f>'Data Entry'!BJ2</f>
        <v>0</v>
      </c>
      <c r="BK1" s="89">
        <f>'Data Entry'!BK2</f>
        <v>0</v>
      </c>
      <c r="BL1" s="89">
        <f>'Data Entry'!BL2</f>
        <v>0</v>
      </c>
      <c r="BM1" s="89">
        <f>'Data Entry'!BM2</f>
        <v>0</v>
      </c>
      <c r="BN1" s="89">
        <f>'Data Entry'!BN2</f>
        <v>0</v>
      </c>
      <c r="BO1" s="89">
        <f>'Data Entry'!BO2</f>
        <v>0</v>
      </c>
      <c r="BP1" s="89">
        <f>'Data Entry'!BP2</f>
        <v>0</v>
      </c>
      <c r="BQ1" s="89">
        <f>'Data Entry'!BQ2</f>
        <v>0</v>
      </c>
      <c r="BR1" s="89">
        <f>'Data Entry'!BR2</f>
        <v>0</v>
      </c>
      <c r="BS1" s="89">
        <f>'Data Entry'!BS2</f>
        <v>0</v>
      </c>
      <c r="BT1" s="89">
        <f>'Data Entry'!BT2</f>
        <v>0</v>
      </c>
      <c r="BU1" s="89">
        <f>'Data Entry'!BU2</f>
        <v>0</v>
      </c>
      <c r="BV1" s="89">
        <f>'Data Entry'!BV2</f>
        <v>0</v>
      </c>
      <c r="BW1" s="89">
        <f>'Data Entry'!BW2</f>
        <v>0</v>
      </c>
      <c r="BX1" s="89">
        <f>'Data Entry'!BX2</f>
        <v>0</v>
      </c>
      <c r="BY1" s="89">
        <f>'Data Entry'!BY2</f>
        <v>0</v>
      </c>
      <c r="BZ1" s="89">
        <f>'Data Entry'!BZ2</f>
        <v>0</v>
      </c>
      <c r="CA1" s="89">
        <f>'Data Entry'!CA2</f>
        <v>0</v>
      </c>
      <c r="CB1" s="89">
        <f>'Data Entry'!CB2</f>
        <v>0</v>
      </c>
      <c r="CC1" s="89">
        <f>'Data Entry'!CC2</f>
        <v>0</v>
      </c>
      <c r="CD1" s="89">
        <f>'Data Entry'!CD2</f>
        <v>0</v>
      </c>
      <c r="CE1" s="89">
        <f>'Data Entry'!CE2</f>
        <v>0</v>
      </c>
      <c r="CF1" s="89">
        <f>'Data Entry'!CF2</f>
        <v>0</v>
      </c>
      <c r="CG1" s="89">
        <f>'Data Entry'!CG2</f>
        <v>0</v>
      </c>
      <c r="CH1" s="89">
        <f>'Data Entry'!CH2</f>
        <v>0</v>
      </c>
      <c r="CI1" s="89">
        <f>'Data Entry'!CI2</f>
        <v>0</v>
      </c>
      <c r="CJ1" s="89">
        <f>'Data Entry'!CJ2</f>
        <v>0</v>
      </c>
      <c r="CK1" s="89">
        <f>'Data Entry'!CK2</f>
        <v>0</v>
      </c>
      <c r="CL1" s="89">
        <f>'Data Entry'!CL2</f>
        <v>0</v>
      </c>
      <c r="CM1" s="89">
        <f>'Data Entry'!CM2</f>
        <v>0</v>
      </c>
      <c r="CN1" s="89">
        <f>'Data Entry'!CN2</f>
        <v>0</v>
      </c>
      <c r="CO1" s="89">
        <f>'Data Entry'!CO2</f>
        <v>0</v>
      </c>
      <c r="CP1" s="89">
        <f>'Data Entry'!CP2</f>
        <v>0</v>
      </c>
      <c r="CQ1" s="89">
        <f>'Data Entry'!CQ2</f>
        <v>0</v>
      </c>
      <c r="CR1" s="89">
        <f>'Data Entry'!CR2</f>
        <v>0</v>
      </c>
      <c r="CS1" s="89">
        <f>'Data Entry'!CS2</f>
        <v>0</v>
      </c>
      <c r="CT1" s="89">
        <f>'Data Entry'!CT2</f>
        <v>0</v>
      </c>
      <c r="CU1" s="89">
        <f>'Data Entry'!CU2</f>
        <v>0</v>
      </c>
      <c r="CV1" s="89">
        <f>'Data Entry'!CV2</f>
        <v>0</v>
      </c>
      <c r="CW1" s="89">
        <f>'Data Entry'!CW2</f>
        <v>0</v>
      </c>
      <c r="CX1" s="89">
        <f>'Data Entry'!CX2</f>
        <v>0</v>
      </c>
      <c r="CY1" s="89">
        <f>'Data Entry'!CY2</f>
        <v>0</v>
      </c>
      <c r="CZ1" s="89">
        <f>'Data Entry'!CZ2</f>
        <v>0</v>
      </c>
      <c r="DA1" s="89">
        <f>'Data Entry'!DA2</f>
        <v>0</v>
      </c>
      <c r="DB1" s="89">
        <f>'Data Entry'!DB2</f>
        <v>0</v>
      </c>
      <c r="DC1" s="89">
        <f>'Data Entry'!DC2</f>
        <v>0</v>
      </c>
      <c r="DD1" s="89">
        <f>'Data Entry'!DD2</f>
        <v>0</v>
      </c>
      <c r="DE1" s="89">
        <f>'Data Entry'!DE2</f>
        <v>0</v>
      </c>
      <c r="DF1" s="89">
        <f>'Data Entry'!DF2</f>
        <v>0</v>
      </c>
      <c r="DG1" s="89">
        <f>'Data Entry'!DG2</f>
        <v>0</v>
      </c>
      <c r="DH1" s="89">
        <f>'Data Entry'!DH2</f>
        <v>0</v>
      </c>
      <c r="DI1" s="89">
        <f>'Data Entry'!DI2</f>
        <v>0</v>
      </c>
      <c r="DJ1" s="89">
        <f>'Data Entry'!DJ2</f>
        <v>0</v>
      </c>
      <c r="DK1" s="89">
        <f>'Data Entry'!DK2</f>
        <v>0</v>
      </c>
      <c r="DL1" s="89">
        <f>'Data Entry'!DL2</f>
        <v>0</v>
      </c>
      <c r="DM1" s="89">
        <f>'Data Entry'!DM2</f>
        <v>0</v>
      </c>
      <c r="DN1" s="89">
        <f>'Data Entry'!DN2</f>
        <v>0</v>
      </c>
      <c r="DO1" s="89">
        <f>'Data Entry'!DO2</f>
        <v>0</v>
      </c>
      <c r="DP1" s="89">
        <f>'Data Entry'!DP2</f>
        <v>0</v>
      </c>
      <c r="DQ1" s="89">
        <f>'Data Entry'!DQ2</f>
        <v>0</v>
      </c>
      <c r="DR1" s="89">
        <f>'Data Entry'!DR2</f>
        <v>0</v>
      </c>
      <c r="DS1" s="89">
        <f>'Data Entry'!DS2</f>
        <v>0</v>
      </c>
      <c r="DT1" s="89">
        <f>'Data Entry'!DT2</f>
        <v>0</v>
      </c>
    </row>
    <row r="2" spans="1:124" s="57" customFormat="1" ht="6" hidden="1" customHeight="1">
      <c r="A2" s="96"/>
      <c r="B2" s="97"/>
      <c r="C2" s="97"/>
      <c r="D2" s="97"/>
      <c r="E2" s="98"/>
      <c r="F2" s="98"/>
      <c r="G2" s="98"/>
      <c r="H2" s="98"/>
      <c r="I2" s="98"/>
      <c r="J2" s="98"/>
      <c r="K2" s="98"/>
      <c r="L2" s="98"/>
      <c r="M2" s="98"/>
      <c r="N2" s="98"/>
      <c r="O2" s="98"/>
      <c r="P2" s="98"/>
      <c r="Q2" s="98"/>
      <c r="R2" s="98"/>
      <c r="S2" s="98"/>
      <c r="T2" s="98"/>
      <c r="U2" s="98"/>
      <c r="V2" s="99"/>
      <c r="W2" s="98"/>
      <c r="X2" s="98"/>
      <c r="Y2" s="98"/>
      <c r="Z2" s="98"/>
      <c r="AA2" s="98"/>
      <c r="AB2" s="98"/>
      <c r="AC2" s="98"/>
      <c r="AD2" s="98"/>
      <c r="AE2" s="98"/>
      <c r="AF2" s="98"/>
      <c r="AG2" s="98"/>
      <c r="AH2" s="98"/>
      <c r="AI2" s="98"/>
      <c r="AJ2" s="98"/>
      <c r="AK2" s="98"/>
      <c r="AL2" s="98"/>
      <c r="AM2" s="98"/>
      <c r="AN2" s="100"/>
      <c r="AO2" s="98"/>
      <c r="AP2" s="98"/>
      <c r="AQ2" s="98"/>
      <c r="AR2" s="98"/>
      <c r="AS2" s="98"/>
      <c r="AT2" s="98"/>
      <c r="AU2" s="98"/>
      <c r="AV2" s="98"/>
      <c r="AW2" s="98"/>
      <c r="AX2" s="98"/>
      <c r="AY2" s="98"/>
      <c r="AZ2" s="98"/>
      <c r="BA2" s="98"/>
      <c r="BB2" s="98"/>
      <c r="BC2" s="98"/>
      <c r="BD2" s="98"/>
      <c r="BE2" s="98"/>
      <c r="BF2" s="98"/>
      <c r="BG2" s="98"/>
      <c r="BH2" s="98"/>
      <c r="BI2" s="98"/>
      <c r="BJ2" s="98"/>
      <c r="BK2" s="98"/>
      <c r="BL2" s="98"/>
      <c r="BM2" s="98"/>
      <c r="BN2" s="98"/>
      <c r="BO2" s="98"/>
      <c r="BP2" s="98"/>
      <c r="BQ2" s="98"/>
      <c r="BR2" s="98"/>
      <c r="BS2" s="98"/>
      <c r="BT2" s="98"/>
      <c r="BU2" s="98"/>
      <c r="BV2" s="98"/>
      <c r="BW2" s="98"/>
      <c r="BX2" s="98"/>
      <c r="BY2" s="98"/>
      <c r="BZ2" s="98"/>
      <c r="CA2" s="98"/>
      <c r="CB2" s="98"/>
      <c r="CC2" s="98"/>
      <c r="CD2" s="98"/>
      <c r="CE2" s="98"/>
      <c r="CF2" s="98"/>
      <c r="CG2" s="98"/>
      <c r="CH2" s="98"/>
      <c r="CI2" s="98"/>
      <c r="CJ2" s="98"/>
      <c r="CK2" s="98"/>
      <c r="CL2" s="98"/>
      <c r="CM2" s="98"/>
      <c r="CN2" s="98"/>
      <c r="CO2" s="98"/>
      <c r="CP2" s="98"/>
      <c r="CQ2" s="98"/>
      <c r="CR2" s="98"/>
      <c r="CS2" s="98"/>
      <c r="CT2" s="98"/>
      <c r="CU2" s="98"/>
      <c r="CV2" s="98"/>
      <c r="CW2" s="98"/>
      <c r="CX2" s="98"/>
      <c r="CY2" s="98"/>
      <c r="CZ2" s="98"/>
      <c r="DA2" s="98"/>
      <c r="DB2" s="98"/>
      <c r="DC2" s="98"/>
      <c r="DD2" s="98"/>
      <c r="DE2" s="98"/>
      <c r="DF2" s="98"/>
      <c r="DG2" s="98"/>
      <c r="DH2" s="98"/>
      <c r="DI2" s="98"/>
      <c r="DJ2" s="98"/>
      <c r="DK2" s="98"/>
      <c r="DL2" s="98"/>
      <c r="DM2" s="98"/>
      <c r="DN2" s="98"/>
      <c r="DO2" s="98"/>
      <c r="DP2" s="98"/>
      <c r="DQ2" s="98"/>
      <c r="DR2" s="98"/>
      <c r="DS2" s="98"/>
      <c r="DT2" s="98"/>
    </row>
    <row r="3" spans="1:124">
      <c r="A3" s="172" t="s">
        <v>27</v>
      </c>
      <c r="B3" s="173"/>
      <c r="C3" s="173"/>
      <c r="D3" s="174"/>
      <c r="E3" s="87" t="str">
        <f>IF('Data Entry'!E43="Yes",1,IF('Data Entry'!E43="No",0,IF('Data Entry'!E43="Partial",2,"")))</f>
        <v/>
      </c>
      <c r="F3" s="87" t="str">
        <f>IF('Data Entry'!F43="Yes",1,IF('Data Entry'!F43="No",0,IF('Data Entry'!F43="Partial",2,"")))</f>
        <v/>
      </c>
      <c r="G3" s="87" t="str">
        <f>IF('Data Entry'!G43="Yes",1,IF('Data Entry'!G43="No",0,IF('Data Entry'!G43="Partial",2,"")))</f>
        <v/>
      </c>
      <c r="H3" s="87" t="str">
        <f>IF('Data Entry'!H43="Yes",1,IF('Data Entry'!H43="No",0,IF('Data Entry'!H43="Partial",2,"")))</f>
        <v/>
      </c>
      <c r="I3" s="87" t="str">
        <f>IF('Data Entry'!I43="Yes",1,IF('Data Entry'!I43="No",0,IF('Data Entry'!I43="Partial",2,"")))</f>
        <v/>
      </c>
      <c r="J3" s="87" t="str">
        <f>IF('Data Entry'!J43="Yes",1,IF('Data Entry'!J43="No",0,IF('Data Entry'!J43="Partial",2,"")))</f>
        <v/>
      </c>
      <c r="K3" s="87" t="str">
        <f>IF('Data Entry'!K43="Yes",1,IF('Data Entry'!K43="No",0,IF('Data Entry'!K43="Partial",2,"")))</f>
        <v/>
      </c>
      <c r="L3" s="87" t="str">
        <f>IF('Data Entry'!L43="Yes",1,IF('Data Entry'!L43="No",0,IF('Data Entry'!L43="Partial",2,"")))</f>
        <v/>
      </c>
      <c r="M3" s="87" t="str">
        <f>IF('Data Entry'!M43="Yes",1,IF('Data Entry'!M43="No",0,IF('Data Entry'!M43="Partial",2,"")))</f>
        <v/>
      </c>
      <c r="N3" s="87" t="str">
        <f>IF('Data Entry'!N43="Yes",1,IF('Data Entry'!N43="No",0,IF('Data Entry'!N43="Partial",2,"")))</f>
        <v/>
      </c>
      <c r="O3" s="87" t="str">
        <f>IF('Data Entry'!O43="Yes",1,IF('Data Entry'!O43="No",0,IF('Data Entry'!O43="Partial",2,"")))</f>
        <v/>
      </c>
      <c r="P3" s="87" t="str">
        <f>IF('Data Entry'!P43="Yes",1,IF('Data Entry'!P43="No",0,IF('Data Entry'!P43="Partial",2,"")))</f>
        <v/>
      </c>
      <c r="Q3" s="87" t="str">
        <f>IF('Data Entry'!Q43="Yes",1,IF('Data Entry'!Q43="No",0,IF('Data Entry'!Q43="Partial",2,"")))</f>
        <v/>
      </c>
      <c r="R3" s="87" t="str">
        <f>IF('Data Entry'!R43="Yes",1,IF('Data Entry'!R43="No",0,IF('Data Entry'!R43="Partial",2,"")))</f>
        <v/>
      </c>
      <c r="S3" s="87" t="str">
        <f>IF('Data Entry'!S43="Yes",1,IF('Data Entry'!S43="No",0,IF('Data Entry'!S43="Partial",2,"")))</f>
        <v/>
      </c>
      <c r="T3" s="87" t="str">
        <f>IF('Data Entry'!T43="Yes",1,IF('Data Entry'!T43="No",0,IF('Data Entry'!T43="Partial",2,"")))</f>
        <v/>
      </c>
      <c r="U3" s="87" t="str">
        <f>IF('Data Entry'!U43="Yes",1,IF('Data Entry'!U43="No",0,IF('Data Entry'!U43="Partial",2,"")))</f>
        <v/>
      </c>
      <c r="V3" s="87" t="str">
        <f>IF('Data Entry'!V43="Yes",1,IF('Data Entry'!V43="No",0,IF('Data Entry'!V43="Partial",2,"")))</f>
        <v/>
      </c>
      <c r="W3" s="87" t="str">
        <f>IF('Data Entry'!W43="Yes",1,IF('Data Entry'!W43="No",0,IF('Data Entry'!W43="Partial",2,"")))</f>
        <v/>
      </c>
      <c r="X3" s="87" t="str">
        <f>IF('Data Entry'!X43="Yes",1,IF('Data Entry'!X43="No",0,IF('Data Entry'!X43="Partial",2,"")))</f>
        <v/>
      </c>
      <c r="Y3" s="87" t="str">
        <f>IF('Data Entry'!Y43="Yes",1,IF('Data Entry'!Y43="No",0,IF('Data Entry'!Y43="Partial",2,"")))</f>
        <v/>
      </c>
      <c r="Z3" s="87" t="str">
        <f>IF('Data Entry'!Z43="Yes",1,IF('Data Entry'!Z43="No",0,IF('Data Entry'!Z43="Partial",2,"")))</f>
        <v/>
      </c>
      <c r="AA3" s="87" t="str">
        <f>IF('Data Entry'!AA43="Yes",1,IF('Data Entry'!AA43="No",0,IF('Data Entry'!AA43="Partial",2,"")))</f>
        <v/>
      </c>
      <c r="AB3" s="87" t="str">
        <f>IF('Data Entry'!AB43="Yes",1,IF('Data Entry'!AB43="No",0,IF('Data Entry'!AB43="Partial",2,"")))</f>
        <v/>
      </c>
      <c r="AC3" s="87" t="str">
        <f>IF('Data Entry'!AC43="Yes",1,IF('Data Entry'!AC43="No",0,IF('Data Entry'!AC43="Partial",2,"")))</f>
        <v/>
      </c>
      <c r="AD3" s="87" t="str">
        <f>IF('Data Entry'!AD43="Yes",1,IF('Data Entry'!AD43="No",0,IF('Data Entry'!AD43="Partial",2,"")))</f>
        <v/>
      </c>
      <c r="AE3" s="87" t="str">
        <f>IF('Data Entry'!AE43="Yes",1,IF('Data Entry'!AE43="No",0,IF('Data Entry'!AE43="Partial",2,"")))</f>
        <v/>
      </c>
      <c r="AF3" s="87" t="str">
        <f>IF('Data Entry'!AF43="Yes",1,IF('Data Entry'!AF43="No",0,IF('Data Entry'!AF43="Partial",2,"")))</f>
        <v/>
      </c>
      <c r="AG3" s="87" t="str">
        <f>IF('Data Entry'!AG43="Yes",1,IF('Data Entry'!AG43="No",0,IF('Data Entry'!AG43="Partial",2,"")))</f>
        <v/>
      </c>
      <c r="AH3" s="87" t="str">
        <f>IF('Data Entry'!AH43="Yes",1,IF('Data Entry'!AH43="No",0,IF('Data Entry'!AH43="Partial",2,"")))</f>
        <v/>
      </c>
      <c r="AI3" s="87" t="str">
        <f>IF('Data Entry'!AI43="Yes",1,IF('Data Entry'!AI43="No",0,IF('Data Entry'!AI43="Partial",2,"")))</f>
        <v/>
      </c>
      <c r="AJ3" s="87" t="str">
        <f>IF('Data Entry'!AJ43="Yes",1,IF('Data Entry'!AJ43="No",0,IF('Data Entry'!AJ43="Partial",2,"")))</f>
        <v/>
      </c>
      <c r="AK3" s="87" t="str">
        <f>IF('Data Entry'!AK43="Yes",1,IF('Data Entry'!AK43="No",0,IF('Data Entry'!AK43="Partial",2,"")))</f>
        <v/>
      </c>
      <c r="AL3" s="87" t="str">
        <f>IF('Data Entry'!AL43="Yes",1,IF('Data Entry'!AL43="No",0,IF('Data Entry'!AL43="Partial",2,"")))</f>
        <v/>
      </c>
      <c r="AM3" s="87" t="str">
        <f>IF('Data Entry'!AM43="Yes",1,IF('Data Entry'!AM43="No",0,IF('Data Entry'!AM43="Partial",2,"")))</f>
        <v/>
      </c>
      <c r="AN3" s="91" t="str">
        <f>IF('Data Entry'!AN43="Yes",1,IF('Data Entry'!AN43="No",0,IF('Data Entry'!AN43="Partial",2,"")))</f>
        <v/>
      </c>
      <c r="AO3" s="87" t="str">
        <f>IF('Data Entry'!AO43="Yes",1,IF('Data Entry'!AO43="No",0,IF('Data Entry'!AO43="Partial",2,"")))</f>
        <v/>
      </c>
      <c r="AP3" s="87" t="str">
        <f>IF('Data Entry'!AP43="Yes",1,IF('Data Entry'!AP43="No",0,IF('Data Entry'!AP43="Partial",2,"")))</f>
        <v/>
      </c>
      <c r="AQ3" s="87" t="str">
        <f>IF('Data Entry'!AQ43="Yes",1,IF('Data Entry'!AQ43="No",0,IF('Data Entry'!AQ43="Partial",2,"")))</f>
        <v/>
      </c>
      <c r="AR3" s="87" t="str">
        <f>IF('Data Entry'!AR43="Yes",1,IF('Data Entry'!AR43="No",0,IF('Data Entry'!AR43="Partial",2,"")))</f>
        <v/>
      </c>
      <c r="AS3" s="87" t="str">
        <f>IF('Data Entry'!AS43="Yes",1,IF('Data Entry'!AS43="No",0,IF('Data Entry'!AS43="Partial",2,"")))</f>
        <v/>
      </c>
      <c r="AT3" s="87" t="str">
        <f>IF('Data Entry'!AT43="Yes",1,IF('Data Entry'!AT43="No",0,IF('Data Entry'!AT43="Partial",2,"")))</f>
        <v/>
      </c>
      <c r="AU3" s="87" t="str">
        <f>IF('Data Entry'!AU43="Yes",1,IF('Data Entry'!AU43="No",0,IF('Data Entry'!AU43="Partial",2,"")))</f>
        <v/>
      </c>
      <c r="AV3" s="87" t="str">
        <f>IF('Data Entry'!AV43="Yes",1,IF('Data Entry'!AV43="No",0,IF('Data Entry'!AV43="Partial",2,"")))</f>
        <v/>
      </c>
      <c r="AW3" s="87" t="str">
        <f>IF('Data Entry'!AW43="Yes",1,IF('Data Entry'!AW43="No",0,IF('Data Entry'!AW43="Partial",2,"")))</f>
        <v/>
      </c>
      <c r="AX3" s="87" t="str">
        <f>IF('Data Entry'!AX43="Yes",1,IF('Data Entry'!AX43="No",0,IF('Data Entry'!AX43="Partial",2,"")))</f>
        <v/>
      </c>
      <c r="AY3" s="87" t="str">
        <f>IF('Data Entry'!AY43="Yes",1,IF('Data Entry'!AY43="No",0,IF('Data Entry'!AY43="Partial",2,"")))</f>
        <v/>
      </c>
      <c r="AZ3" s="87" t="str">
        <f>IF('Data Entry'!AZ43="Yes",1,IF('Data Entry'!AZ43="No",0,IF('Data Entry'!AZ43="Partial",2,"")))</f>
        <v/>
      </c>
      <c r="BA3" s="87" t="str">
        <f>IF('Data Entry'!BA43="Yes",1,IF('Data Entry'!BA43="No",0,IF('Data Entry'!BA43="Partial",2,"")))</f>
        <v/>
      </c>
      <c r="BB3" s="87" t="str">
        <f>IF('Data Entry'!BB43="Yes",1,IF('Data Entry'!BB43="No",0,IF('Data Entry'!BB43="Partial",2,"")))</f>
        <v/>
      </c>
      <c r="BC3" s="87" t="str">
        <f>IF('Data Entry'!BC43="Yes",1,IF('Data Entry'!BC43="No",0,IF('Data Entry'!BC43="Partial",2,"")))</f>
        <v/>
      </c>
      <c r="BD3" s="87" t="str">
        <f>IF('Data Entry'!BD43="Yes",1,IF('Data Entry'!BD43="No",0,IF('Data Entry'!BD43="Partial",2,"")))</f>
        <v/>
      </c>
      <c r="BE3" s="87" t="str">
        <f>IF('Data Entry'!BE43="Yes",1,IF('Data Entry'!BE43="No",0,IF('Data Entry'!BE43="Partial",2,"")))</f>
        <v/>
      </c>
      <c r="BF3" s="87" t="str">
        <f>IF('Data Entry'!BF43="Yes",1,IF('Data Entry'!BF43="No",0,IF('Data Entry'!BF43="Partial",2,"")))</f>
        <v/>
      </c>
      <c r="BG3" s="87" t="str">
        <f>IF('Data Entry'!BG43="Yes",1,IF('Data Entry'!BG43="No",0,IF('Data Entry'!BG43="Partial",2,"")))</f>
        <v/>
      </c>
      <c r="BH3" s="87" t="str">
        <f>IF('Data Entry'!BH43="Yes",1,IF('Data Entry'!BH43="No",0,IF('Data Entry'!BH43="Partial",2,"")))</f>
        <v/>
      </c>
      <c r="BI3" s="87" t="str">
        <f>IF('Data Entry'!BI43="Yes",1,IF('Data Entry'!BI43="No",0,IF('Data Entry'!BI43="Partial",2,"")))</f>
        <v/>
      </c>
      <c r="BJ3" s="87" t="str">
        <f>IF('Data Entry'!BJ43="Yes",1,IF('Data Entry'!BJ43="No",0,IF('Data Entry'!BJ43="Partial",2,"")))</f>
        <v/>
      </c>
      <c r="BK3" s="87" t="str">
        <f>IF('Data Entry'!BK43="Yes",1,IF('Data Entry'!BK43="No",0,IF('Data Entry'!BK43="Partial",2,"")))</f>
        <v/>
      </c>
      <c r="BL3" s="87" t="str">
        <f>IF('Data Entry'!BL43="Yes",1,IF('Data Entry'!BL43="No",0,IF('Data Entry'!BL43="Partial",2,"")))</f>
        <v/>
      </c>
      <c r="BM3" s="87" t="str">
        <f>IF('Data Entry'!BM43="Yes",1,IF('Data Entry'!BM43="No",0,IF('Data Entry'!BM43="Partial",2,"")))</f>
        <v/>
      </c>
      <c r="BN3" s="87" t="str">
        <f>IF('Data Entry'!BN43="Yes",1,IF('Data Entry'!BN43="No",0,IF('Data Entry'!BN43="Partial",2,"")))</f>
        <v/>
      </c>
      <c r="BO3" s="87" t="str">
        <f>IF('Data Entry'!BO43="Yes",1,IF('Data Entry'!BO43="No",0,IF('Data Entry'!BO43="Partial",2,"")))</f>
        <v/>
      </c>
      <c r="BP3" s="87" t="str">
        <f>IF('Data Entry'!BP43="Yes",1,IF('Data Entry'!BP43="No",0,IF('Data Entry'!BP43="Partial",2,"")))</f>
        <v/>
      </c>
      <c r="BQ3" s="87" t="str">
        <f>IF('Data Entry'!BQ43="Yes",1,IF('Data Entry'!BQ43="No",0,IF('Data Entry'!BQ43="Partial",2,"")))</f>
        <v/>
      </c>
      <c r="BR3" s="87" t="str">
        <f>IF('Data Entry'!BR43="Yes",1,IF('Data Entry'!BR43="No",0,IF('Data Entry'!BR43="Partial",2,"")))</f>
        <v/>
      </c>
      <c r="BS3" s="87" t="str">
        <f>IF('Data Entry'!BS43="Yes",1,IF('Data Entry'!BS43="No",0,IF('Data Entry'!BS43="Partial",2,"")))</f>
        <v/>
      </c>
      <c r="BT3" s="87" t="str">
        <f>IF('Data Entry'!BT43="Yes",1,IF('Data Entry'!BT43="No",0,IF('Data Entry'!BT43="Partial",2,"")))</f>
        <v/>
      </c>
      <c r="BU3" s="87" t="str">
        <f>IF('Data Entry'!BU43="Yes",1,IF('Data Entry'!BU43="No",0,IF('Data Entry'!BU43="Partial",2,"")))</f>
        <v/>
      </c>
      <c r="BV3" s="87" t="str">
        <f>IF('Data Entry'!BV43="Yes",1,IF('Data Entry'!BV43="No",0,IF('Data Entry'!BV43="Partial",2,"")))</f>
        <v/>
      </c>
      <c r="BW3" s="87" t="str">
        <f>IF('Data Entry'!BW43="Yes",1,IF('Data Entry'!BW43="No",0,IF('Data Entry'!BW43="Partial",2,"")))</f>
        <v/>
      </c>
      <c r="BX3" s="87" t="str">
        <f>IF('Data Entry'!BX43="Yes",1,IF('Data Entry'!BX43="No",0,IF('Data Entry'!BX43="Partial",2,"")))</f>
        <v/>
      </c>
      <c r="BY3" s="87" t="str">
        <f>IF('Data Entry'!BY43="Yes",1,IF('Data Entry'!BY43="No",0,IF('Data Entry'!BY43="Partial",2,"")))</f>
        <v/>
      </c>
      <c r="BZ3" s="87" t="str">
        <f>IF('Data Entry'!BZ43="Yes",1,IF('Data Entry'!BZ43="No",0,IF('Data Entry'!BZ43="Partial",2,"")))</f>
        <v/>
      </c>
      <c r="CA3" s="87" t="str">
        <f>IF('Data Entry'!CA43="Yes",1,IF('Data Entry'!CA43="No",0,IF('Data Entry'!CA43="Partial",2,"")))</f>
        <v/>
      </c>
      <c r="CB3" s="87" t="str">
        <f>IF('Data Entry'!CB43="Yes",1,IF('Data Entry'!CB43="No",0,IF('Data Entry'!CB43="Partial",2,"")))</f>
        <v/>
      </c>
      <c r="CC3" s="87" t="str">
        <f>IF('Data Entry'!CC43="Yes",1,IF('Data Entry'!CC43="No",0,IF('Data Entry'!CC43="Partial",2,"")))</f>
        <v/>
      </c>
      <c r="CD3" s="87" t="str">
        <f>IF('Data Entry'!CD43="Yes",1,IF('Data Entry'!CD43="No",0,IF('Data Entry'!CD43="Partial",2,"")))</f>
        <v/>
      </c>
      <c r="CE3" s="87" t="str">
        <f>IF('Data Entry'!CE43="Yes",1,IF('Data Entry'!CE43="No",0,IF('Data Entry'!CE43="Partial",2,"")))</f>
        <v/>
      </c>
      <c r="CF3" s="87" t="str">
        <f>IF('Data Entry'!CF43="Yes",1,IF('Data Entry'!CF43="No",0,IF('Data Entry'!CF43="Partial",2,"")))</f>
        <v/>
      </c>
      <c r="CG3" s="87" t="str">
        <f>IF('Data Entry'!CG43="Yes",1,IF('Data Entry'!CG43="No",0,IF('Data Entry'!CG43="Partial",2,"")))</f>
        <v/>
      </c>
      <c r="CH3" s="87" t="str">
        <f>IF('Data Entry'!CH43="Yes",1,IF('Data Entry'!CH43="No",0,IF('Data Entry'!CH43="Partial",2,"")))</f>
        <v/>
      </c>
      <c r="CI3" s="87" t="str">
        <f>IF('Data Entry'!CI43="Yes",1,IF('Data Entry'!CI43="No",0,IF('Data Entry'!CI43="Partial",2,"")))</f>
        <v/>
      </c>
      <c r="CJ3" s="87" t="str">
        <f>IF('Data Entry'!CJ43="Yes",1,IF('Data Entry'!CJ43="No",0,IF('Data Entry'!CJ43="Partial",2,"")))</f>
        <v/>
      </c>
      <c r="CK3" s="87" t="str">
        <f>IF('Data Entry'!CK43="Yes",1,IF('Data Entry'!CK43="No",0,IF('Data Entry'!CK43="Partial",2,"")))</f>
        <v/>
      </c>
      <c r="CL3" s="87" t="str">
        <f>IF('Data Entry'!CL43="Yes",1,IF('Data Entry'!CL43="No",0,IF('Data Entry'!CL43="Partial",2,"")))</f>
        <v/>
      </c>
      <c r="CM3" s="87" t="str">
        <f>IF('Data Entry'!CM43="Yes",1,IF('Data Entry'!CM43="No",0,IF('Data Entry'!CM43="Partial",2,"")))</f>
        <v/>
      </c>
      <c r="CN3" s="87" t="str">
        <f>IF('Data Entry'!CN43="Yes",1,IF('Data Entry'!CN43="No",0,IF('Data Entry'!CN43="Partial",2,"")))</f>
        <v/>
      </c>
      <c r="CO3" s="87" t="str">
        <f>IF('Data Entry'!CO43="Yes",1,IF('Data Entry'!CO43="No",0,IF('Data Entry'!CO43="Partial",2,"")))</f>
        <v/>
      </c>
      <c r="CP3" s="87" t="str">
        <f>IF('Data Entry'!CP43="Yes",1,IF('Data Entry'!CP43="No",0,IF('Data Entry'!CP43="Partial",2,"")))</f>
        <v/>
      </c>
      <c r="CQ3" s="87" t="str">
        <f>IF('Data Entry'!CQ43="Yes",1,IF('Data Entry'!CQ43="No",0,IF('Data Entry'!CQ43="Partial",2,"")))</f>
        <v/>
      </c>
      <c r="CR3" s="87" t="str">
        <f>IF('Data Entry'!CR43="Yes",1,IF('Data Entry'!CR43="No",0,IF('Data Entry'!CR43="Partial",2,"")))</f>
        <v/>
      </c>
      <c r="CS3" s="87" t="str">
        <f>IF('Data Entry'!CS43="Yes",1,IF('Data Entry'!CS43="No",0,IF('Data Entry'!CS43="Partial",2,"")))</f>
        <v/>
      </c>
      <c r="CT3" s="87" t="str">
        <f>IF('Data Entry'!CT43="Yes",1,IF('Data Entry'!CT43="No",0,IF('Data Entry'!CT43="Partial",2,"")))</f>
        <v/>
      </c>
      <c r="CU3" s="87" t="str">
        <f>IF('Data Entry'!CU43="Yes",1,IF('Data Entry'!CU43="No",0,IF('Data Entry'!CU43="Partial",2,"")))</f>
        <v/>
      </c>
      <c r="CV3" s="87" t="str">
        <f>IF('Data Entry'!CV43="Yes",1,IF('Data Entry'!CV43="No",0,IF('Data Entry'!CV43="Partial",2,"")))</f>
        <v/>
      </c>
      <c r="CW3" s="87" t="str">
        <f>IF('Data Entry'!CW43="Yes",1,IF('Data Entry'!CW43="No",0,IF('Data Entry'!CW43="Partial",2,"")))</f>
        <v/>
      </c>
      <c r="CX3" s="87" t="str">
        <f>IF('Data Entry'!CX43="Yes",1,IF('Data Entry'!CX43="No",0,IF('Data Entry'!CX43="Partial",2,"")))</f>
        <v/>
      </c>
      <c r="CY3" s="87" t="str">
        <f>IF('Data Entry'!CY43="Yes",1,IF('Data Entry'!CY43="No",0,IF('Data Entry'!CY43="Partial",2,"")))</f>
        <v/>
      </c>
      <c r="CZ3" s="87" t="str">
        <f>IF('Data Entry'!CZ43="Yes",1,IF('Data Entry'!CZ43="No",0,IF('Data Entry'!CZ43="Partial",2,"")))</f>
        <v/>
      </c>
      <c r="DA3" s="87" t="str">
        <f>IF('Data Entry'!DA43="Yes",1,IF('Data Entry'!DA43="No",0,IF('Data Entry'!DA43="Partial",2,"")))</f>
        <v/>
      </c>
      <c r="DB3" s="87" t="str">
        <f>IF('Data Entry'!DB43="Yes",1,IF('Data Entry'!DB43="No",0,IF('Data Entry'!DB43="Partial",2,"")))</f>
        <v/>
      </c>
      <c r="DC3" s="87" t="str">
        <f>IF('Data Entry'!DC43="Yes",1,IF('Data Entry'!DC43="No",0,IF('Data Entry'!DC43="Partial",2,"")))</f>
        <v/>
      </c>
      <c r="DD3" s="87" t="str">
        <f>IF('Data Entry'!DD43="Yes",1,IF('Data Entry'!DD43="No",0,IF('Data Entry'!DD43="Partial",2,"")))</f>
        <v/>
      </c>
      <c r="DE3" s="87" t="str">
        <f>IF('Data Entry'!DE43="Yes",1,IF('Data Entry'!DE43="No",0,IF('Data Entry'!DE43="Partial",2,"")))</f>
        <v/>
      </c>
      <c r="DF3" s="87" t="str">
        <f>IF('Data Entry'!DF43="Yes",1,IF('Data Entry'!DF43="No",0,IF('Data Entry'!DF43="Partial",2,"")))</f>
        <v/>
      </c>
      <c r="DG3" s="87" t="str">
        <f>IF('Data Entry'!DG43="Yes",1,IF('Data Entry'!DG43="No",0,IF('Data Entry'!DG43="Partial",2,"")))</f>
        <v/>
      </c>
      <c r="DH3" s="87" t="str">
        <f>IF('Data Entry'!DH43="Yes",1,IF('Data Entry'!DH43="No",0,IF('Data Entry'!DH43="Partial",2,"")))</f>
        <v/>
      </c>
      <c r="DI3" s="87" t="str">
        <f>IF('Data Entry'!DI43="Yes",1,IF('Data Entry'!DI43="No",0,IF('Data Entry'!DI43="Partial",2,"")))</f>
        <v/>
      </c>
      <c r="DJ3" s="87" t="str">
        <f>IF('Data Entry'!DJ43="Yes",1,IF('Data Entry'!DJ43="No",0,IF('Data Entry'!DJ43="Partial",2,"")))</f>
        <v/>
      </c>
      <c r="DK3" s="87" t="str">
        <f>IF('Data Entry'!DK43="Yes",1,IF('Data Entry'!DK43="No",0,IF('Data Entry'!DK43="Partial",2,"")))</f>
        <v/>
      </c>
      <c r="DL3" s="87" t="str">
        <f>IF('Data Entry'!DL43="Yes",1,IF('Data Entry'!DL43="No",0,IF('Data Entry'!DL43="Partial",2,"")))</f>
        <v/>
      </c>
      <c r="DM3" s="87" t="str">
        <f>IF('Data Entry'!DM43="Yes",1,IF('Data Entry'!DM43="No",0,IF('Data Entry'!DM43="Partial",2,"")))</f>
        <v/>
      </c>
      <c r="DN3" s="87" t="str">
        <f>IF('Data Entry'!DN43="Yes",1,IF('Data Entry'!DN43="No",0,IF('Data Entry'!DN43="Partial",2,"")))</f>
        <v/>
      </c>
      <c r="DO3" s="87" t="str">
        <f>IF('Data Entry'!DO43="Yes",1,IF('Data Entry'!DO43="No",0,IF('Data Entry'!DO43="Partial",2,"")))</f>
        <v/>
      </c>
      <c r="DP3" s="87" t="str">
        <f>IF('Data Entry'!DP43="Yes",1,IF('Data Entry'!DP43="No",0,IF('Data Entry'!DP43="Partial",2,"")))</f>
        <v/>
      </c>
      <c r="DQ3" s="87" t="str">
        <f>IF('Data Entry'!DQ43="Yes",1,IF('Data Entry'!DQ43="No",0,IF('Data Entry'!DQ43="Partial",2,"")))</f>
        <v/>
      </c>
      <c r="DR3" s="87" t="str">
        <f>IF('Data Entry'!DR43="Yes",1,IF('Data Entry'!DR43="No",0,IF('Data Entry'!DR43="Partial",2,"")))</f>
        <v/>
      </c>
      <c r="DS3" s="87" t="str">
        <f>IF('Data Entry'!DS43="Yes",1,IF('Data Entry'!DS43="No",0,IF('Data Entry'!DS43="Partial",2,"")))</f>
        <v/>
      </c>
      <c r="DT3" s="87" t="str">
        <f>IF('Data Entry'!DT43="Yes",1,IF('Data Entry'!DT43="No",0,IF('Data Entry'!DT43="Partial",2,"")))</f>
        <v/>
      </c>
    </row>
    <row r="4" spans="1:124">
      <c r="A4" s="172" t="s">
        <v>28</v>
      </c>
      <c r="B4" s="173"/>
      <c r="C4" s="173"/>
      <c r="D4" s="174"/>
      <c r="E4" s="87" t="str">
        <f>IF('Data Entry'!E45="Yes",1,IF('Data Entry'!E45="No",0,IF('Data Entry'!E45="Partial",2,"")))</f>
        <v/>
      </c>
      <c r="F4" s="87" t="str">
        <f>IF('Data Entry'!F45="Yes",1,IF('Data Entry'!F45="No",0,IF('Data Entry'!F45="Partial",2,"")))</f>
        <v/>
      </c>
      <c r="G4" s="87" t="str">
        <f>IF('Data Entry'!G44="Yes",1,IF('Data Entry'!G44="No",0,IF('Data Entry'!G44="Partial",2,"")))</f>
        <v/>
      </c>
      <c r="H4" s="87" t="str">
        <f>IF('Data Entry'!H44="Yes",1,IF('Data Entry'!H44="No",0,IF('Data Entry'!H44="Partial",2,"")))</f>
        <v/>
      </c>
      <c r="I4" s="87" t="str">
        <f>IF('Data Entry'!I44="Yes",1,IF('Data Entry'!I44="No",0,IF('Data Entry'!I44="Partial",2,"")))</f>
        <v/>
      </c>
      <c r="J4" s="87" t="str">
        <f>IF('Data Entry'!J44="Yes",1,IF('Data Entry'!J44="No",0,IF('Data Entry'!J44="Partial",2,"")))</f>
        <v/>
      </c>
      <c r="K4" s="87" t="str">
        <f>IF('Data Entry'!K44="Yes",1,IF('Data Entry'!K44="No",0,IF('Data Entry'!K44="Partial",2,"")))</f>
        <v/>
      </c>
      <c r="L4" s="87" t="str">
        <f>IF('Data Entry'!L44="Yes",1,IF('Data Entry'!L44="No",0,IF('Data Entry'!L44="Partial",2,"")))</f>
        <v/>
      </c>
      <c r="M4" s="87" t="str">
        <f>IF('Data Entry'!M44="Yes",1,IF('Data Entry'!M44="No",0,IF('Data Entry'!M44="Partial",2,"")))</f>
        <v/>
      </c>
      <c r="N4" s="87" t="str">
        <f>IF('Data Entry'!N44="Yes",1,IF('Data Entry'!N44="No",0,IF('Data Entry'!N44="Partial",2,"")))</f>
        <v/>
      </c>
      <c r="O4" s="87" t="str">
        <f>IF('Data Entry'!O44="Yes",1,IF('Data Entry'!O44="No",0,IF('Data Entry'!O44="Partial",2,"")))</f>
        <v/>
      </c>
      <c r="P4" s="87" t="str">
        <f>IF('Data Entry'!P44="Yes",1,IF('Data Entry'!P44="No",0,IF('Data Entry'!P44="Partial",2,"")))</f>
        <v/>
      </c>
      <c r="Q4" s="87" t="str">
        <f>IF('Data Entry'!Q44="Yes",1,IF('Data Entry'!Q44="No",0,IF('Data Entry'!Q44="Partial",2,"")))</f>
        <v/>
      </c>
      <c r="R4" s="87" t="str">
        <f>IF('Data Entry'!R44="Yes",1,IF('Data Entry'!R44="No",0,IF('Data Entry'!R44="Partial",2,"")))</f>
        <v/>
      </c>
      <c r="S4" s="87" t="str">
        <f>IF('Data Entry'!S44="Yes",1,IF('Data Entry'!S44="No",0,IF('Data Entry'!S44="Partial",2,"")))</f>
        <v/>
      </c>
      <c r="T4" s="87" t="str">
        <f>IF('Data Entry'!T44="Yes",1,IF('Data Entry'!T44="No",0,IF('Data Entry'!T44="Partial",2,"")))</f>
        <v/>
      </c>
      <c r="U4" s="87" t="str">
        <f>IF('Data Entry'!U44="Yes",1,IF('Data Entry'!U44="No",0,IF('Data Entry'!U44="Partial",2,"")))</f>
        <v/>
      </c>
      <c r="V4" s="87" t="str">
        <f>IF('Data Entry'!V44="Yes",1,IF('Data Entry'!V44="No",0,IF('Data Entry'!V44="Partial",2,"")))</f>
        <v/>
      </c>
      <c r="W4" s="87" t="str">
        <f>IF('Data Entry'!W44="Yes",1,IF('Data Entry'!W44="No",0,IF('Data Entry'!W44="Partial",2,"")))</f>
        <v/>
      </c>
      <c r="X4" s="87" t="str">
        <f>IF('Data Entry'!X44="Yes",1,IF('Data Entry'!X44="No",0,IF('Data Entry'!X44="Partial",2,"")))</f>
        <v/>
      </c>
      <c r="Y4" s="87" t="str">
        <f>IF('Data Entry'!Y44="Yes",1,IF('Data Entry'!Y44="No",0,IF('Data Entry'!Y44="Partial",2,"")))</f>
        <v/>
      </c>
      <c r="Z4" s="87" t="str">
        <f>IF('Data Entry'!Z44="Yes",1,IF('Data Entry'!Z44="No",0,IF('Data Entry'!Z44="Partial",2,"")))</f>
        <v/>
      </c>
      <c r="AA4" s="87" t="str">
        <f>IF('Data Entry'!AA44="Yes",1,IF('Data Entry'!AA44="No",0,IF('Data Entry'!AA44="Partial",2,"")))</f>
        <v/>
      </c>
      <c r="AB4" s="87" t="str">
        <f>IF('Data Entry'!AB44="Yes",1,IF('Data Entry'!AB44="No",0,IF('Data Entry'!AB44="Partial",2,"")))</f>
        <v/>
      </c>
      <c r="AC4" s="87" t="str">
        <f>IF('Data Entry'!AC44="Yes",1,IF('Data Entry'!AC44="No",0,IF('Data Entry'!AC44="Partial",2,"")))</f>
        <v/>
      </c>
      <c r="AD4" s="87" t="str">
        <f>IF('Data Entry'!AD44="Yes",1,IF('Data Entry'!AD44="No",0,IF('Data Entry'!AD44="Partial",2,"")))</f>
        <v/>
      </c>
      <c r="AE4" s="87" t="str">
        <f>IF('Data Entry'!AE44="Yes",1,IF('Data Entry'!AE44="No",0,IF('Data Entry'!AE44="Partial",2,"")))</f>
        <v/>
      </c>
      <c r="AF4" s="87" t="str">
        <f>IF('Data Entry'!AF44="Yes",1,IF('Data Entry'!AF44="No",0,IF('Data Entry'!AF44="Partial",2,"")))</f>
        <v/>
      </c>
      <c r="AG4" s="87" t="str">
        <f>IF('Data Entry'!AG44="Yes",1,IF('Data Entry'!AG44="No",0,IF('Data Entry'!AG44="Partial",2,"")))</f>
        <v/>
      </c>
      <c r="AH4" s="87" t="str">
        <f>IF('Data Entry'!AH44="Yes",1,IF('Data Entry'!AH44="No",0,IF('Data Entry'!AH44="Partial",2,"")))</f>
        <v/>
      </c>
      <c r="AI4" s="87" t="str">
        <f>IF('Data Entry'!AI44="Yes",1,IF('Data Entry'!AI44="No",0,IF('Data Entry'!AI44="Partial",2,"")))</f>
        <v/>
      </c>
      <c r="AJ4" s="87" t="str">
        <f>IF('Data Entry'!AJ44="Yes",1,IF('Data Entry'!AJ44="No",0,IF('Data Entry'!AJ44="Partial",2,"")))</f>
        <v/>
      </c>
      <c r="AK4" s="87" t="str">
        <f>IF('Data Entry'!AK44="Yes",1,IF('Data Entry'!AK44="No",0,IF('Data Entry'!AK44="Partial",2,"")))</f>
        <v/>
      </c>
      <c r="AL4" s="87" t="str">
        <f>IF('Data Entry'!AL44="Yes",1,IF('Data Entry'!AL44="No",0,IF('Data Entry'!AL44="Partial",2,"")))</f>
        <v/>
      </c>
      <c r="AM4" s="87" t="str">
        <f>IF('Data Entry'!AM44="Yes",1,IF('Data Entry'!AM44="No",0,IF('Data Entry'!AM44="Partial",2,"")))</f>
        <v/>
      </c>
      <c r="AN4" s="91" t="str">
        <f>IF('Data Entry'!AN44="Yes",1,IF('Data Entry'!AN44="No",0,IF('Data Entry'!AN44="Partial",2,"")))</f>
        <v/>
      </c>
      <c r="AO4" s="87" t="str">
        <f>IF('Data Entry'!AO44="Yes",1,IF('Data Entry'!AO44="No",0,IF('Data Entry'!AO44="Partial",2,"")))</f>
        <v/>
      </c>
      <c r="AP4" s="87" t="str">
        <f>IF('Data Entry'!AP44="Yes",1,IF('Data Entry'!AP44="No",0,IF('Data Entry'!AP44="Partial",2,"")))</f>
        <v/>
      </c>
      <c r="AQ4" s="87" t="str">
        <f>IF('Data Entry'!AQ44="Yes",1,IF('Data Entry'!AQ44="No",0,IF('Data Entry'!AQ44="Partial",2,"")))</f>
        <v/>
      </c>
      <c r="AR4" s="87" t="str">
        <f>IF('Data Entry'!AR44="Yes",1,IF('Data Entry'!AR44="No",0,IF('Data Entry'!AR44="Partial",2,"")))</f>
        <v/>
      </c>
      <c r="AS4" s="87" t="str">
        <f>IF('Data Entry'!AS44="Yes",1,IF('Data Entry'!AS44="No",0,IF('Data Entry'!AS44="Partial",2,"")))</f>
        <v/>
      </c>
      <c r="AT4" s="87" t="str">
        <f>IF('Data Entry'!AT44="Yes",1,IF('Data Entry'!AT44="No",0,IF('Data Entry'!AT44="Partial",2,"")))</f>
        <v/>
      </c>
      <c r="AU4" s="87" t="str">
        <f>IF('Data Entry'!AU44="Yes",1,IF('Data Entry'!AU44="No",0,IF('Data Entry'!AU44="Partial",2,"")))</f>
        <v/>
      </c>
      <c r="AV4" s="87" t="str">
        <f>IF('Data Entry'!AV44="Yes",1,IF('Data Entry'!AV44="No",0,IF('Data Entry'!AV44="Partial",2,"")))</f>
        <v/>
      </c>
      <c r="AW4" s="87" t="str">
        <f>IF('Data Entry'!AW44="Yes",1,IF('Data Entry'!AW44="No",0,IF('Data Entry'!AW44="Partial",2,"")))</f>
        <v/>
      </c>
      <c r="AX4" s="87" t="str">
        <f>IF('Data Entry'!AX44="Yes",1,IF('Data Entry'!AX44="No",0,IF('Data Entry'!AX44="Partial",2,"")))</f>
        <v/>
      </c>
      <c r="AY4" s="87" t="str">
        <f>IF('Data Entry'!AY44="Yes",1,IF('Data Entry'!AY44="No",0,IF('Data Entry'!AY44="Partial",2,"")))</f>
        <v/>
      </c>
      <c r="AZ4" s="87" t="str">
        <f>IF('Data Entry'!AZ44="Yes",1,IF('Data Entry'!AZ44="No",0,IF('Data Entry'!AZ44="Partial",2,"")))</f>
        <v/>
      </c>
      <c r="BA4" s="87" t="str">
        <f>IF('Data Entry'!BA44="Yes",1,IF('Data Entry'!BA44="No",0,IF('Data Entry'!BA44="Partial",2,"")))</f>
        <v/>
      </c>
      <c r="BB4" s="87" t="str">
        <f>IF('Data Entry'!BB44="Yes",1,IF('Data Entry'!BB44="No",0,IF('Data Entry'!BB44="Partial",2,"")))</f>
        <v/>
      </c>
      <c r="BC4" s="87" t="str">
        <f>IF('Data Entry'!BC44="Yes",1,IF('Data Entry'!BC44="No",0,IF('Data Entry'!BC44="Partial",2,"")))</f>
        <v/>
      </c>
      <c r="BD4" s="87" t="str">
        <f>IF('Data Entry'!BD44="Yes",1,IF('Data Entry'!BD44="No",0,IF('Data Entry'!BD44="Partial",2,"")))</f>
        <v/>
      </c>
      <c r="BE4" s="87" t="str">
        <f>IF('Data Entry'!BE44="Yes",1,IF('Data Entry'!BE44="No",0,IF('Data Entry'!BE44="Partial",2,"")))</f>
        <v/>
      </c>
      <c r="BF4" s="87" t="str">
        <f>IF('Data Entry'!BF44="Yes",1,IF('Data Entry'!BF44="No",0,IF('Data Entry'!BF44="Partial",2,"")))</f>
        <v/>
      </c>
      <c r="BG4" s="87" t="str">
        <f>IF('Data Entry'!BG44="Yes",1,IF('Data Entry'!BG44="No",0,IF('Data Entry'!BG44="Partial",2,"")))</f>
        <v/>
      </c>
      <c r="BH4" s="87" t="str">
        <f>IF('Data Entry'!BH44="Yes",1,IF('Data Entry'!BH44="No",0,IF('Data Entry'!BH44="Partial",2,"")))</f>
        <v/>
      </c>
      <c r="BI4" s="87" t="str">
        <f>IF('Data Entry'!BI44="Yes",1,IF('Data Entry'!BI44="No",0,IF('Data Entry'!BI44="Partial",2,"")))</f>
        <v/>
      </c>
      <c r="BJ4" s="87" t="str">
        <f>IF('Data Entry'!BJ44="Yes",1,IF('Data Entry'!BJ44="No",0,IF('Data Entry'!BJ44="Partial",2,"")))</f>
        <v/>
      </c>
      <c r="BK4" s="87" t="str">
        <f>IF('Data Entry'!BK44="Yes",1,IF('Data Entry'!BK44="No",0,IF('Data Entry'!BK44="Partial",2,"")))</f>
        <v/>
      </c>
      <c r="BL4" s="87" t="str">
        <f>IF('Data Entry'!BL44="Yes",1,IF('Data Entry'!BL44="No",0,IF('Data Entry'!BL44="Partial",2,"")))</f>
        <v/>
      </c>
      <c r="BM4" s="87" t="str">
        <f>IF('Data Entry'!BM44="Yes",1,IF('Data Entry'!BM44="No",0,IF('Data Entry'!BM44="Partial",2,"")))</f>
        <v/>
      </c>
      <c r="BN4" s="87" t="str">
        <f>IF('Data Entry'!BN44="Yes",1,IF('Data Entry'!BN44="No",0,IF('Data Entry'!BN44="Partial",2,"")))</f>
        <v/>
      </c>
      <c r="BO4" s="87" t="str">
        <f>IF('Data Entry'!BO44="Yes",1,IF('Data Entry'!BO44="No",0,IF('Data Entry'!BO44="Partial",2,"")))</f>
        <v/>
      </c>
      <c r="BP4" s="87" t="str">
        <f>IF('Data Entry'!BP44="Yes",1,IF('Data Entry'!BP44="No",0,IF('Data Entry'!BP44="Partial",2,"")))</f>
        <v/>
      </c>
      <c r="BQ4" s="87" t="str">
        <f>IF('Data Entry'!BQ44="Yes",1,IF('Data Entry'!BQ44="No",0,IF('Data Entry'!BQ44="Partial",2,"")))</f>
        <v/>
      </c>
      <c r="BR4" s="87" t="str">
        <f>IF('Data Entry'!BR44="Yes",1,IF('Data Entry'!BR44="No",0,IF('Data Entry'!BR44="Partial",2,"")))</f>
        <v/>
      </c>
      <c r="BS4" s="87" t="str">
        <f>IF('Data Entry'!BS44="Yes",1,IF('Data Entry'!BS44="No",0,IF('Data Entry'!BS44="Partial",2,"")))</f>
        <v/>
      </c>
      <c r="BT4" s="87" t="str">
        <f>IF('Data Entry'!BT44="Yes",1,IF('Data Entry'!BT44="No",0,IF('Data Entry'!BT44="Partial",2,"")))</f>
        <v/>
      </c>
      <c r="BU4" s="87" t="str">
        <f>IF('Data Entry'!BU44="Yes",1,IF('Data Entry'!BU44="No",0,IF('Data Entry'!BU44="Partial",2,"")))</f>
        <v/>
      </c>
      <c r="BV4" s="87" t="str">
        <f>IF('Data Entry'!BV44="Yes",1,IF('Data Entry'!BV44="No",0,IF('Data Entry'!BV44="Partial",2,"")))</f>
        <v/>
      </c>
      <c r="BW4" s="87" t="str">
        <f>IF('Data Entry'!BW44="Yes",1,IF('Data Entry'!BW44="No",0,IF('Data Entry'!BW44="Partial",2,"")))</f>
        <v/>
      </c>
      <c r="BX4" s="87" t="str">
        <f>IF('Data Entry'!BX44="Yes",1,IF('Data Entry'!BX44="No",0,IF('Data Entry'!BX44="Partial",2,"")))</f>
        <v/>
      </c>
      <c r="BY4" s="87" t="str">
        <f>IF('Data Entry'!BY44="Yes",1,IF('Data Entry'!BY44="No",0,IF('Data Entry'!BY44="Partial",2,"")))</f>
        <v/>
      </c>
      <c r="BZ4" s="87" t="str">
        <f>IF('Data Entry'!BZ44="Yes",1,IF('Data Entry'!BZ44="No",0,IF('Data Entry'!BZ44="Partial",2,"")))</f>
        <v/>
      </c>
      <c r="CA4" s="87" t="str">
        <f>IF('Data Entry'!CA44="Yes",1,IF('Data Entry'!CA44="No",0,IF('Data Entry'!CA44="Partial",2,"")))</f>
        <v/>
      </c>
      <c r="CB4" s="87" t="str">
        <f>IF('Data Entry'!CB44="Yes",1,IF('Data Entry'!CB44="No",0,IF('Data Entry'!CB44="Partial",2,"")))</f>
        <v/>
      </c>
      <c r="CC4" s="87" t="str">
        <f>IF('Data Entry'!CC44="Yes",1,IF('Data Entry'!CC44="No",0,IF('Data Entry'!CC44="Partial",2,"")))</f>
        <v/>
      </c>
      <c r="CD4" s="87" t="str">
        <f>IF('Data Entry'!CD44="Yes",1,IF('Data Entry'!CD44="No",0,IF('Data Entry'!CD44="Partial",2,"")))</f>
        <v/>
      </c>
      <c r="CE4" s="87" t="str">
        <f>IF('Data Entry'!CE44="Yes",1,IF('Data Entry'!CE44="No",0,IF('Data Entry'!CE44="Partial",2,"")))</f>
        <v/>
      </c>
      <c r="CF4" s="87" t="str">
        <f>IF('Data Entry'!CF44="Yes",1,IF('Data Entry'!CF44="No",0,IF('Data Entry'!CF44="Partial",2,"")))</f>
        <v/>
      </c>
      <c r="CG4" s="87" t="str">
        <f>IF('Data Entry'!CG44="Yes",1,IF('Data Entry'!CG44="No",0,IF('Data Entry'!CG44="Partial",2,"")))</f>
        <v/>
      </c>
      <c r="CH4" s="87" t="str">
        <f>IF('Data Entry'!CH44="Yes",1,IF('Data Entry'!CH44="No",0,IF('Data Entry'!CH44="Partial",2,"")))</f>
        <v/>
      </c>
      <c r="CI4" s="87" t="str">
        <f>IF('Data Entry'!CI44="Yes",1,IF('Data Entry'!CI44="No",0,IF('Data Entry'!CI44="Partial",2,"")))</f>
        <v/>
      </c>
      <c r="CJ4" s="87" t="str">
        <f>IF('Data Entry'!CJ44="Yes",1,IF('Data Entry'!CJ44="No",0,IF('Data Entry'!CJ44="Partial",2,"")))</f>
        <v/>
      </c>
      <c r="CK4" s="87" t="str">
        <f>IF('Data Entry'!CK44="Yes",1,IF('Data Entry'!CK44="No",0,IF('Data Entry'!CK44="Partial",2,"")))</f>
        <v/>
      </c>
      <c r="CL4" s="87" t="str">
        <f>IF('Data Entry'!CL44="Yes",1,IF('Data Entry'!CL44="No",0,IF('Data Entry'!CL44="Partial",2,"")))</f>
        <v/>
      </c>
      <c r="CM4" s="87" t="str">
        <f>IF('Data Entry'!CM44="Yes",1,IF('Data Entry'!CM44="No",0,IF('Data Entry'!CM44="Partial",2,"")))</f>
        <v/>
      </c>
      <c r="CN4" s="87" t="str">
        <f>IF('Data Entry'!CN44="Yes",1,IF('Data Entry'!CN44="No",0,IF('Data Entry'!CN44="Partial",2,"")))</f>
        <v/>
      </c>
      <c r="CO4" s="87" t="str">
        <f>IF('Data Entry'!CO44="Yes",1,IF('Data Entry'!CO44="No",0,IF('Data Entry'!CO44="Partial",2,"")))</f>
        <v/>
      </c>
      <c r="CP4" s="87" t="str">
        <f>IF('Data Entry'!CP44="Yes",1,IF('Data Entry'!CP44="No",0,IF('Data Entry'!CP44="Partial",2,"")))</f>
        <v/>
      </c>
      <c r="CQ4" s="87" t="str">
        <f>IF('Data Entry'!CQ44="Yes",1,IF('Data Entry'!CQ44="No",0,IF('Data Entry'!CQ44="Partial",2,"")))</f>
        <v/>
      </c>
      <c r="CR4" s="87" t="str">
        <f>IF('Data Entry'!CR44="Yes",1,IF('Data Entry'!CR44="No",0,IF('Data Entry'!CR44="Partial",2,"")))</f>
        <v/>
      </c>
      <c r="CS4" s="87" t="str">
        <f>IF('Data Entry'!CS44="Yes",1,IF('Data Entry'!CS44="No",0,IF('Data Entry'!CS44="Partial",2,"")))</f>
        <v/>
      </c>
      <c r="CT4" s="87" t="str">
        <f>IF('Data Entry'!CT44="Yes",1,IF('Data Entry'!CT44="No",0,IF('Data Entry'!CT44="Partial",2,"")))</f>
        <v/>
      </c>
      <c r="CU4" s="87" t="str">
        <f>IF('Data Entry'!CU44="Yes",1,IF('Data Entry'!CU44="No",0,IF('Data Entry'!CU44="Partial",2,"")))</f>
        <v/>
      </c>
      <c r="CV4" s="87" t="str">
        <f>IF('Data Entry'!CV44="Yes",1,IF('Data Entry'!CV44="No",0,IF('Data Entry'!CV44="Partial",2,"")))</f>
        <v/>
      </c>
      <c r="CW4" s="87" t="str">
        <f>IF('Data Entry'!CW44="Yes",1,IF('Data Entry'!CW44="No",0,IF('Data Entry'!CW44="Partial",2,"")))</f>
        <v/>
      </c>
      <c r="CX4" s="87" t="str">
        <f>IF('Data Entry'!CX44="Yes",1,IF('Data Entry'!CX44="No",0,IF('Data Entry'!CX44="Partial",2,"")))</f>
        <v/>
      </c>
      <c r="CY4" s="87" t="str">
        <f>IF('Data Entry'!CY44="Yes",1,IF('Data Entry'!CY44="No",0,IF('Data Entry'!CY44="Partial",2,"")))</f>
        <v/>
      </c>
      <c r="CZ4" s="87" t="str">
        <f>IF('Data Entry'!CZ44="Yes",1,IF('Data Entry'!CZ44="No",0,IF('Data Entry'!CZ44="Partial",2,"")))</f>
        <v/>
      </c>
      <c r="DA4" s="87" t="str">
        <f>IF('Data Entry'!DA44="Yes",1,IF('Data Entry'!DA44="No",0,IF('Data Entry'!DA44="Partial",2,"")))</f>
        <v/>
      </c>
      <c r="DB4" s="87" t="str">
        <f>IF('Data Entry'!DB44="Yes",1,IF('Data Entry'!DB44="No",0,IF('Data Entry'!DB44="Partial",2,"")))</f>
        <v/>
      </c>
      <c r="DC4" s="87" t="str">
        <f>IF('Data Entry'!DC44="Yes",1,IF('Data Entry'!DC44="No",0,IF('Data Entry'!DC44="Partial",2,"")))</f>
        <v/>
      </c>
      <c r="DD4" s="87" t="str">
        <f>IF('Data Entry'!DD44="Yes",1,IF('Data Entry'!DD44="No",0,IF('Data Entry'!DD44="Partial",2,"")))</f>
        <v/>
      </c>
      <c r="DE4" s="87" t="str">
        <f>IF('Data Entry'!DE44="Yes",1,IF('Data Entry'!DE44="No",0,IF('Data Entry'!DE44="Partial",2,"")))</f>
        <v/>
      </c>
      <c r="DF4" s="87" t="str">
        <f>IF('Data Entry'!DF44="Yes",1,IF('Data Entry'!DF44="No",0,IF('Data Entry'!DF44="Partial",2,"")))</f>
        <v/>
      </c>
      <c r="DG4" s="87" t="str">
        <f>IF('Data Entry'!DG44="Yes",1,IF('Data Entry'!DG44="No",0,IF('Data Entry'!DG44="Partial",2,"")))</f>
        <v/>
      </c>
      <c r="DH4" s="87" t="str">
        <f>IF('Data Entry'!DH44="Yes",1,IF('Data Entry'!DH44="No",0,IF('Data Entry'!DH44="Partial",2,"")))</f>
        <v/>
      </c>
      <c r="DI4" s="87" t="str">
        <f>IF('Data Entry'!DI44="Yes",1,IF('Data Entry'!DI44="No",0,IF('Data Entry'!DI44="Partial",2,"")))</f>
        <v/>
      </c>
      <c r="DJ4" s="87" t="str">
        <f>IF('Data Entry'!DJ44="Yes",1,IF('Data Entry'!DJ44="No",0,IF('Data Entry'!DJ44="Partial",2,"")))</f>
        <v/>
      </c>
      <c r="DK4" s="87" t="str">
        <f>IF('Data Entry'!DK44="Yes",1,IF('Data Entry'!DK44="No",0,IF('Data Entry'!DK44="Partial",2,"")))</f>
        <v/>
      </c>
      <c r="DL4" s="87" t="str">
        <f>IF('Data Entry'!DL44="Yes",1,IF('Data Entry'!DL44="No",0,IF('Data Entry'!DL44="Partial",2,"")))</f>
        <v/>
      </c>
      <c r="DM4" s="87" t="str">
        <f>IF('Data Entry'!DM44="Yes",1,IF('Data Entry'!DM44="No",0,IF('Data Entry'!DM44="Partial",2,"")))</f>
        <v/>
      </c>
      <c r="DN4" s="87" t="str">
        <f>IF('Data Entry'!DN44="Yes",1,IF('Data Entry'!DN44="No",0,IF('Data Entry'!DN44="Partial",2,"")))</f>
        <v/>
      </c>
      <c r="DO4" s="87" t="str">
        <f>IF('Data Entry'!DO44="Yes",1,IF('Data Entry'!DO44="No",0,IF('Data Entry'!DO44="Partial",2,"")))</f>
        <v/>
      </c>
      <c r="DP4" s="87" t="str">
        <f>IF('Data Entry'!DP44="Yes",1,IF('Data Entry'!DP44="No",0,IF('Data Entry'!DP44="Partial",2,"")))</f>
        <v/>
      </c>
      <c r="DQ4" s="87" t="str">
        <f>IF('Data Entry'!DQ44="Yes",1,IF('Data Entry'!DQ44="No",0,IF('Data Entry'!DQ44="Partial",2,"")))</f>
        <v/>
      </c>
      <c r="DR4" s="87" t="str">
        <f>IF('Data Entry'!DR44="Yes",1,IF('Data Entry'!DR44="No",0,IF('Data Entry'!DR44="Partial",2,"")))</f>
        <v/>
      </c>
      <c r="DS4" s="87" t="str">
        <f>IF('Data Entry'!DS44="Yes",1,IF('Data Entry'!DS44="No",0,IF('Data Entry'!DS44="Partial",2,"")))</f>
        <v/>
      </c>
      <c r="DT4" s="87" t="str">
        <f>IF('Data Entry'!DT44="Yes",1,IF('Data Entry'!DT44="No",0,IF('Data Entry'!DT44="Partial",2,"")))</f>
        <v/>
      </c>
    </row>
    <row r="5" spans="1:124">
      <c r="A5" s="172" t="s">
        <v>29</v>
      </c>
      <c r="B5" s="173"/>
      <c r="C5" s="173"/>
      <c r="D5" s="174"/>
      <c r="E5" s="87" t="str">
        <f>IF('Data Entry'!E45="Yes",1,IF('Data Entry'!E45="No",0,IF('Data Entry'!E45="Partial",2,"")))</f>
        <v/>
      </c>
      <c r="F5" s="87" t="str">
        <f>IF('Data Entry'!F45="Yes",1,IF('Data Entry'!F45="No",0,IF('Data Entry'!F45="Partial",2,"")))</f>
        <v/>
      </c>
      <c r="G5" s="87" t="str">
        <f>IF('Data Entry'!G45="Yes",1,IF('Data Entry'!G45="No",0,IF('Data Entry'!G45="Partial",2,"")))</f>
        <v/>
      </c>
      <c r="H5" s="87" t="str">
        <f>IF('Data Entry'!H45="Yes",1,IF('Data Entry'!H45="No",0,IF('Data Entry'!H45="Partial",2,"")))</f>
        <v/>
      </c>
      <c r="I5" s="87" t="str">
        <f>IF('Data Entry'!I45="Yes",1,IF('Data Entry'!I45="No",0,IF('Data Entry'!I45="Partial",2,"")))</f>
        <v/>
      </c>
      <c r="J5" s="87" t="str">
        <f>IF('Data Entry'!J45="Yes",1,IF('Data Entry'!J45="No",0,IF('Data Entry'!J45="Partial",2,"")))</f>
        <v/>
      </c>
      <c r="K5" s="87" t="str">
        <f>IF('Data Entry'!K45="Yes",1,IF('Data Entry'!K45="No",0,IF('Data Entry'!K45="Partial",2,"")))</f>
        <v/>
      </c>
      <c r="L5" s="87" t="str">
        <f>IF('Data Entry'!L45="Yes",1,IF('Data Entry'!L45="No",0,IF('Data Entry'!L45="Partial",2,"")))</f>
        <v/>
      </c>
      <c r="M5" s="87" t="str">
        <f>IF('Data Entry'!M45="Yes",1,IF('Data Entry'!M45="No",0,IF('Data Entry'!M45="Partial",2,"")))</f>
        <v/>
      </c>
      <c r="N5" s="87" t="str">
        <f>IF('Data Entry'!N45="Yes",1,IF('Data Entry'!N45="No",0,IF('Data Entry'!N45="Partial",2,"")))</f>
        <v/>
      </c>
      <c r="O5" s="87" t="str">
        <f>IF('Data Entry'!O45="Yes",1,IF('Data Entry'!O45="No",0,IF('Data Entry'!O45="Partial",2,"")))</f>
        <v/>
      </c>
      <c r="P5" s="87" t="str">
        <f>IF('Data Entry'!P45="Yes",1,IF('Data Entry'!P45="No",0,IF('Data Entry'!P45="Partial",2,"")))</f>
        <v/>
      </c>
      <c r="Q5" s="87" t="str">
        <f>IF('Data Entry'!Q45="Yes",1,IF('Data Entry'!Q45="No",0,IF('Data Entry'!Q45="Partial",2,"")))</f>
        <v/>
      </c>
      <c r="R5" s="87" t="str">
        <f>IF('Data Entry'!R45="Yes",1,IF('Data Entry'!R45="No",0,IF('Data Entry'!R45="Partial",2,"")))</f>
        <v/>
      </c>
      <c r="S5" s="87" t="str">
        <f>IF('Data Entry'!S45="Yes",1,IF('Data Entry'!S45="No",0,IF('Data Entry'!S45="Partial",2,"")))</f>
        <v/>
      </c>
      <c r="T5" s="87" t="str">
        <f>IF('Data Entry'!T45="Yes",1,IF('Data Entry'!T45="No",0,IF('Data Entry'!T45="Partial",2,"")))</f>
        <v/>
      </c>
      <c r="U5" s="87" t="str">
        <f>IF('Data Entry'!U45="Yes",1,IF('Data Entry'!U45="No",0,IF('Data Entry'!U45="Partial",2,"")))</f>
        <v/>
      </c>
      <c r="V5" s="87" t="str">
        <f>IF('Data Entry'!V45="Yes",1,IF('Data Entry'!V45="No",0,IF('Data Entry'!V45="Partial",2,"")))</f>
        <v/>
      </c>
      <c r="W5" s="87" t="str">
        <f>IF('Data Entry'!W45="Yes",1,IF('Data Entry'!W45="No",0,IF('Data Entry'!W45="Partial",2,"")))</f>
        <v/>
      </c>
      <c r="X5" s="87" t="str">
        <f>IF('Data Entry'!X45="Yes",1,IF('Data Entry'!X45="No",0,IF('Data Entry'!X45="Partial",2,"")))</f>
        <v/>
      </c>
      <c r="Y5" s="87" t="str">
        <f>IF('Data Entry'!Y45="Yes",1,IF('Data Entry'!Y45="No",0,IF('Data Entry'!Y45="Partial",2,"")))</f>
        <v/>
      </c>
      <c r="Z5" s="87" t="str">
        <f>IF('Data Entry'!Z45="Yes",1,IF('Data Entry'!Z45="No",0,IF('Data Entry'!Z45="Partial",2,"")))</f>
        <v/>
      </c>
      <c r="AA5" s="87" t="str">
        <f>IF('Data Entry'!AA45="Yes",1,IF('Data Entry'!AA45="No",0,IF('Data Entry'!AA45="Partial",2,"")))</f>
        <v/>
      </c>
      <c r="AB5" s="87" t="str">
        <f>IF('Data Entry'!AB45="Yes",1,IF('Data Entry'!AB45="No",0,IF('Data Entry'!AB45="Partial",2,"")))</f>
        <v/>
      </c>
      <c r="AC5" s="87" t="str">
        <f>IF('Data Entry'!AC45="Yes",1,IF('Data Entry'!AC45="No",0,IF('Data Entry'!AC45="Partial",2,"")))</f>
        <v/>
      </c>
      <c r="AD5" s="87" t="str">
        <f>IF('Data Entry'!AD45="Yes",1,IF('Data Entry'!AD45="No",0,IF('Data Entry'!AD45="Partial",2,"")))</f>
        <v/>
      </c>
      <c r="AE5" s="87" t="str">
        <f>IF('Data Entry'!AE45="Yes",1,IF('Data Entry'!AE45="No",0,IF('Data Entry'!AE45="Partial",2,"")))</f>
        <v/>
      </c>
      <c r="AF5" s="87" t="str">
        <f>IF('Data Entry'!AF45="Yes",1,IF('Data Entry'!AF45="No",0,IF('Data Entry'!AF45="Partial",2,"")))</f>
        <v/>
      </c>
      <c r="AG5" s="87" t="str">
        <f>IF('Data Entry'!AG45="Yes",1,IF('Data Entry'!AG45="No",0,IF('Data Entry'!AG45="Partial",2,"")))</f>
        <v/>
      </c>
      <c r="AH5" s="87" t="str">
        <f>IF('Data Entry'!AH45="Yes",1,IF('Data Entry'!AH45="No",0,IF('Data Entry'!AH45="Partial",2,"")))</f>
        <v/>
      </c>
      <c r="AI5" s="87" t="str">
        <f>IF('Data Entry'!AI45="Yes",1,IF('Data Entry'!AI45="No",0,IF('Data Entry'!AI45="Partial",2,"")))</f>
        <v/>
      </c>
      <c r="AJ5" s="87" t="str">
        <f>IF('Data Entry'!AJ45="Yes",1,IF('Data Entry'!AJ45="No",0,IF('Data Entry'!AJ45="Partial",2,"")))</f>
        <v/>
      </c>
      <c r="AK5" s="87" t="str">
        <f>IF('Data Entry'!AK45="Yes",1,IF('Data Entry'!AK45="No",0,IF('Data Entry'!AK45="Partial",2,"")))</f>
        <v/>
      </c>
      <c r="AL5" s="87" t="str">
        <f>IF('Data Entry'!AL45="Yes",1,IF('Data Entry'!AL45="No",0,IF('Data Entry'!AL45="Partial",2,"")))</f>
        <v/>
      </c>
      <c r="AM5" s="87" t="str">
        <f>IF('Data Entry'!AM45="Yes",1,IF('Data Entry'!AM45="No",0,IF('Data Entry'!AM45="Partial",2,"")))</f>
        <v/>
      </c>
      <c r="AN5" s="91" t="str">
        <f>IF('Data Entry'!AN45="Yes",1,IF('Data Entry'!AN45="No",0,IF('Data Entry'!AN45="Partial",2,"")))</f>
        <v/>
      </c>
      <c r="AO5" s="87" t="str">
        <f>IF('Data Entry'!AO45="Yes",1,IF('Data Entry'!AO45="No",0,IF('Data Entry'!AO45="Partial",2,"")))</f>
        <v/>
      </c>
      <c r="AP5" s="87" t="str">
        <f>IF('Data Entry'!AP45="Yes",1,IF('Data Entry'!AP45="No",0,IF('Data Entry'!AP45="Partial",2,"")))</f>
        <v/>
      </c>
      <c r="AQ5" s="87" t="str">
        <f>IF('Data Entry'!AQ45="Yes",1,IF('Data Entry'!AQ45="No",0,IF('Data Entry'!AQ45="Partial",2,"")))</f>
        <v/>
      </c>
      <c r="AR5" s="87" t="str">
        <f>IF('Data Entry'!AR45="Yes",1,IF('Data Entry'!AR45="No",0,IF('Data Entry'!AR45="Partial",2,"")))</f>
        <v/>
      </c>
      <c r="AS5" s="87" t="str">
        <f>IF('Data Entry'!AS45="Yes",1,IF('Data Entry'!AS45="No",0,IF('Data Entry'!AS45="Partial",2,"")))</f>
        <v/>
      </c>
      <c r="AT5" s="87" t="str">
        <f>IF('Data Entry'!AT45="Yes",1,IF('Data Entry'!AT45="No",0,IF('Data Entry'!AT45="Partial",2,"")))</f>
        <v/>
      </c>
      <c r="AU5" s="87" t="str">
        <f>IF('Data Entry'!AU45="Yes",1,IF('Data Entry'!AU45="No",0,IF('Data Entry'!AU45="Partial",2,"")))</f>
        <v/>
      </c>
      <c r="AV5" s="87" t="str">
        <f>IF('Data Entry'!AV45="Yes",1,IF('Data Entry'!AV45="No",0,IF('Data Entry'!AV45="Partial",2,"")))</f>
        <v/>
      </c>
      <c r="AW5" s="87" t="str">
        <f>IF('Data Entry'!AW45="Yes",1,IF('Data Entry'!AW45="No",0,IF('Data Entry'!AW45="Partial",2,"")))</f>
        <v/>
      </c>
      <c r="AX5" s="87" t="str">
        <f>IF('Data Entry'!AX45="Yes",1,IF('Data Entry'!AX45="No",0,IF('Data Entry'!AX45="Partial",2,"")))</f>
        <v/>
      </c>
      <c r="AY5" s="87" t="str">
        <f>IF('Data Entry'!AY45="Yes",1,IF('Data Entry'!AY45="No",0,IF('Data Entry'!AY45="Partial",2,"")))</f>
        <v/>
      </c>
      <c r="AZ5" s="87" t="str">
        <f>IF('Data Entry'!AZ45="Yes",1,IF('Data Entry'!AZ45="No",0,IF('Data Entry'!AZ45="Partial",2,"")))</f>
        <v/>
      </c>
      <c r="BA5" s="87" t="str">
        <f>IF('Data Entry'!BA45="Yes",1,IF('Data Entry'!BA45="No",0,IF('Data Entry'!BA45="Partial",2,"")))</f>
        <v/>
      </c>
      <c r="BB5" s="87" t="str">
        <f>IF('Data Entry'!BB45="Yes",1,IF('Data Entry'!BB45="No",0,IF('Data Entry'!BB45="Partial",2,"")))</f>
        <v/>
      </c>
      <c r="BC5" s="87" t="str">
        <f>IF('Data Entry'!BC45="Yes",1,IF('Data Entry'!BC45="No",0,IF('Data Entry'!BC45="Partial",2,"")))</f>
        <v/>
      </c>
      <c r="BD5" s="87" t="str">
        <f>IF('Data Entry'!BD45="Yes",1,IF('Data Entry'!BD45="No",0,IF('Data Entry'!BD45="Partial",2,"")))</f>
        <v/>
      </c>
      <c r="BE5" s="87" t="str">
        <f>IF('Data Entry'!BE45="Yes",1,IF('Data Entry'!BE45="No",0,IF('Data Entry'!BE45="Partial",2,"")))</f>
        <v/>
      </c>
      <c r="BF5" s="87" t="str">
        <f>IF('Data Entry'!BF45="Yes",1,IF('Data Entry'!BF45="No",0,IF('Data Entry'!BF45="Partial",2,"")))</f>
        <v/>
      </c>
      <c r="BG5" s="87" t="str">
        <f>IF('Data Entry'!BG45="Yes",1,IF('Data Entry'!BG45="No",0,IF('Data Entry'!BG45="Partial",2,"")))</f>
        <v/>
      </c>
      <c r="BH5" s="87" t="str">
        <f>IF('Data Entry'!BH45="Yes",1,IF('Data Entry'!BH45="No",0,IF('Data Entry'!BH45="Partial",2,"")))</f>
        <v/>
      </c>
      <c r="BI5" s="87" t="str">
        <f>IF('Data Entry'!BI45="Yes",1,IF('Data Entry'!BI45="No",0,IF('Data Entry'!BI45="Partial",2,"")))</f>
        <v/>
      </c>
      <c r="BJ5" s="87" t="str">
        <f>IF('Data Entry'!BJ45="Yes",1,IF('Data Entry'!BJ45="No",0,IF('Data Entry'!BJ45="Partial",2,"")))</f>
        <v/>
      </c>
      <c r="BK5" s="87" t="str">
        <f>IF('Data Entry'!BK45="Yes",1,IF('Data Entry'!BK45="No",0,IF('Data Entry'!BK45="Partial",2,"")))</f>
        <v/>
      </c>
      <c r="BL5" s="87" t="str">
        <f>IF('Data Entry'!BL45="Yes",1,IF('Data Entry'!BL45="No",0,IF('Data Entry'!BL45="Partial",2,"")))</f>
        <v/>
      </c>
      <c r="BM5" s="87" t="str">
        <f>IF('Data Entry'!BM45="Yes",1,IF('Data Entry'!BM45="No",0,IF('Data Entry'!BM45="Partial",2,"")))</f>
        <v/>
      </c>
      <c r="BN5" s="87" t="str">
        <f>IF('Data Entry'!BN45="Yes",1,IF('Data Entry'!BN45="No",0,IF('Data Entry'!BN45="Partial",2,"")))</f>
        <v/>
      </c>
      <c r="BO5" s="87" t="str">
        <f>IF('Data Entry'!BO45="Yes",1,IF('Data Entry'!BO45="No",0,IF('Data Entry'!BO45="Partial",2,"")))</f>
        <v/>
      </c>
      <c r="BP5" s="87" t="str">
        <f>IF('Data Entry'!BP45="Yes",1,IF('Data Entry'!BP45="No",0,IF('Data Entry'!BP45="Partial",2,"")))</f>
        <v/>
      </c>
      <c r="BQ5" s="87" t="str">
        <f>IF('Data Entry'!BQ45="Yes",1,IF('Data Entry'!BQ45="No",0,IF('Data Entry'!BQ45="Partial",2,"")))</f>
        <v/>
      </c>
      <c r="BR5" s="87" t="str">
        <f>IF('Data Entry'!BR45="Yes",1,IF('Data Entry'!BR45="No",0,IF('Data Entry'!BR45="Partial",2,"")))</f>
        <v/>
      </c>
      <c r="BS5" s="87" t="str">
        <f>IF('Data Entry'!BS45="Yes",1,IF('Data Entry'!BS45="No",0,IF('Data Entry'!BS45="Partial",2,"")))</f>
        <v/>
      </c>
      <c r="BT5" s="87" t="str">
        <f>IF('Data Entry'!BT45="Yes",1,IF('Data Entry'!BT45="No",0,IF('Data Entry'!BT45="Partial",2,"")))</f>
        <v/>
      </c>
      <c r="BU5" s="87" t="str">
        <f>IF('Data Entry'!BU45="Yes",1,IF('Data Entry'!BU45="No",0,IF('Data Entry'!BU45="Partial",2,"")))</f>
        <v/>
      </c>
      <c r="BV5" s="87" t="str">
        <f>IF('Data Entry'!BV45="Yes",1,IF('Data Entry'!BV45="No",0,IF('Data Entry'!BV45="Partial",2,"")))</f>
        <v/>
      </c>
      <c r="BW5" s="87" t="str">
        <f>IF('Data Entry'!BW45="Yes",1,IF('Data Entry'!BW45="No",0,IF('Data Entry'!BW45="Partial",2,"")))</f>
        <v/>
      </c>
      <c r="BX5" s="87" t="str">
        <f>IF('Data Entry'!BX45="Yes",1,IF('Data Entry'!BX45="No",0,IF('Data Entry'!BX45="Partial",2,"")))</f>
        <v/>
      </c>
      <c r="BY5" s="87" t="str">
        <f>IF('Data Entry'!BY45="Yes",1,IF('Data Entry'!BY45="No",0,IF('Data Entry'!BY45="Partial",2,"")))</f>
        <v/>
      </c>
      <c r="BZ5" s="87" t="str">
        <f>IF('Data Entry'!BZ45="Yes",1,IF('Data Entry'!BZ45="No",0,IF('Data Entry'!BZ45="Partial",2,"")))</f>
        <v/>
      </c>
      <c r="CA5" s="87" t="str">
        <f>IF('Data Entry'!CA45="Yes",1,IF('Data Entry'!CA45="No",0,IF('Data Entry'!CA45="Partial",2,"")))</f>
        <v/>
      </c>
      <c r="CB5" s="87" t="str">
        <f>IF('Data Entry'!CB45="Yes",1,IF('Data Entry'!CB45="No",0,IF('Data Entry'!CB45="Partial",2,"")))</f>
        <v/>
      </c>
      <c r="CC5" s="87" t="str">
        <f>IF('Data Entry'!CC45="Yes",1,IF('Data Entry'!CC45="No",0,IF('Data Entry'!CC45="Partial",2,"")))</f>
        <v/>
      </c>
      <c r="CD5" s="87" t="str">
        <f>IF('Data Entry'!CD45="Yes",1,IF('Data Entry'!CD45="No",0,IF('Data Entry'!CD45="Partial",2,"")))</f>
        <v/>
      </c>
      <c r="CE5" s="87" t="str">
        <f>IF('Data Entry'!CE45="Yes",1,IF('Data Entry'!CE45="No",0,IF('Data Entry'!CE45="Partial",2,"")))</f>
        <v/>
      </c>
      <c r="CF5" s="87" t="str">
        <f>IF('Data Entry'!CF45="Yes",1,IF('Data Entry'!CF45="No",0,IF('Data Entry'!CF45="Partial",2,"")))</f>
        <v/>
      </c>
      <c r="CG5" s="87" t="str">
        <f>IF('Data Entry'!CG45="Yes",1,IF('Data Entry'!CG45="No",0,IF('Data Entry'!CG45="Partial",2,"")))</f>
        <v/>
      </c>
      <c r="CH5" s="87" t="str">
        <f>IF('Data Entry'!CH45="Yes",1,IF('Data Entry'!CH45="No",0,IF('Data Entry'!CH45="Partial",2,"")))</f>
        <v/>
      </c>
      <c r="CI5" s="87" t="str">
        <f>IF('Data Entry'!CI45="Yes",1,IF('Data Entry'!CI45="No",0,IF('Data Entry'!CI45="Partial",2,"")))</f>
        <v/>
      </c>
      <c r="CJ5" s="87" t="str">
        <f>IF('Data Entry'!CJ45="Yes",1,IF('Data Entry'!CJ45="No",0,IF('Data Entry'!CJ45="Partial",2,"")))</f>
        <v/>
      </c>
      <c r="CK5" s="87" t="str">
        <f>IF('Data Entry'!CK45="Yes",1,IF('Data Entry'!CK45="No",0,IF('Data Entry'!CK45="Partial",2,"")))</f>
        <v/>
      </c>
      <c r="CL5" s="87" t="str">
        <f>IF('Data Entry'!CL45="Yes",1,IF('Data Entry'!CL45="No",0,IF('Data Entry'!CL45="Partial",2,"")))</f>
        <v/>
      </c>
      <c r="CM5" s="87" t="str">
        <f>IF('Data Entry'!CM45="Yes",1,IF('Data Entry'!CM45="No",0,IF('Data Entry'!CM45="Partial",2,"")))</f>
        <v/>
      </c>
      <c r="CN5" s="87" t="str">
        <f>IF('Data Entry'!CN45="Yes",1,IF('Data Entry'!CN45="No",0,IF('Data Entry'!CN45="Partial",2,"")))</f>
        <v/>
      </c>
      <c r="CO5" s="87" t="str">
        <f>IF('Data Entry'!CO45="Yes",1,IF('Data Entry'!CO45="No",0,IF('Data Entry'!CO45="Partial",2,"")))</f>
        <v/>
      </c>
      <c r="CP5" s="87" t="str">
        <f>IF('Data Entry'!CP45="Yes",1,IF('Data Entry'!CP45="No",0,IF('Data Entry'!CP45="Partial",2,"")))</f>
        <v/>
      </c>
      <c r="CQ5" s="87" t="str">
        <f>IF('Data Entry'!CQ45="Yes",1,IF('Data Entry'!CQ45="No",0,IF('Data Entry'!CQ45="Partial",2,"")))</f>
        <v/>
      </c>
      <c r="CR5" s="87" t="str">
        <f>IF('Data Entry'!CR45="Yes",1,IF('Data Entry'!CR45="No",0,IF('Data Entry'!CR45="Partial",2,"")))</f>
        <v/>
      </c>
      <c r="CS5" s="87" t="str">
        <f>IF('Data Entry'!CS45="Yes",1,IF('Data Entry'!CS45="No",0,IF('Data Entry'!CS45="Partial",2,"")))</f>
        <v/>
      </c>
      <c r="CT5" s="87" t="str">
        <f>IF('Data Entry'!CT45="Yes",1,IF('Data Entry'!CT45="No",0,IF('Data Entry'!CT45="Partial",2,"")))</f>
        <v/>
      </c>
      <c r="CU5" s="87" t="str">
        <f>IF('Data Entry'!CU45="Yes",1,IF('Data Entry'!CU45="No",0,IF('Data Entry'!CU45="Partial",2,"")))</f>
        <v/>
      </c>
      <c r="CV5" s="87" t="str">
        <f>IF('Data Entry'!CV45="Yes",1,IF('Data Entry'!CV45="No",0,IF('Data Entry'!CV45="Partial",2,"")))</f>
        <v/>
      </c>
      <c r="CW5" s="87" t="str">
        <f>IF('Data Entry'!CW45="Yes",1,IF('Data Entry'!CW45="No",0,IF('Data Entry'!CW45="Partial",2,"")))</f>
        <v/>
      </c>
      <c r="CX5" s="87" t="str">
        <f>IF('Data Entry'!CX45="Yes",1,IF('Data Entry'!CX45="No",0,IF('Data Entry'!CX45="Partial",2,"")))</f>
        <v/>
      </c>
      <c r="CY5" s="87" t="str">
        <f>IF('Data Entry'!CY45="Yes",1,IF('Data Entry'!CY45="No",0,IF('Data Entry'!CY45="Partial",2,"")))</f>
        <v/>
      </c>
      <c r="CZ5" s="87" t="str">
        <f>IF('Data Entry'!CZ45="Yes",1,IF('Data Entry'!CZ45="No",0,IF('Data Entry'!CZ45="Partial",2,"")))</f>
        <v/>
      </c>
      <c r="DA5" s="87" t="str">
        <f>IF('Data Entry'!DA45="Yes",1,IF('Data Entry'!DA45="No",0,IF('Data Entry'!DA45="Partial",2,"")))</f>
        <v/>
      </c>
      <c r="DB5" s="87" t="str">
        <f>IF('Data Entry'!DB45="Yes",1,IF('Data Entry'!DB45="No",0,IF('Data Entry'!DB45="Partial",2,"")))</f>
        <v/>
      </c>
      <c r="DC5" s="87" t="str">
        <f>IF('Data Entry'!DC45="Yes",1,IF('Data Entry'!DC45="No",0,IF('Data Entry'!DC45="Partial",2,"")))</f>
        <v/>
      </c>
      <c r="DD5" s="87" t="str">
        <f>IF('Data Entry'!DD45="Yes",1,IF('Data Entry'!DD45="No",0,IF('Data Entry'!DD45="Partial",2,"")))</f>
        <v/>
      </c>
      <c r="DE5" s="87" t="str">
        <f>IF('Data Entry'!DE45="Yes",1,IF('Data Entry'!DE45="No",0,IF('Data Entry'!DE45="Partial",2,"")))</f>
        <v/>
      </c>
      <c r="DF5" s="87" t="str">
        <f>IF('Data Entry'!DF45="Yes",1,IF('Data Entry'!DF45="No",0,IF('Data Entry'!DF45="Partial",2,"")))</f>
        <v/>
      </c>
      <c r="DG5" s="87" t="str">
        <f>IF('Data Entry'!DG45="Yes",1,IF('Data Entry'!DG45="No",0,IF('Data Entry'!DG45="Partial",2,"")))</f>
        <v/>
      </c>
      <c r="DH5" s="87" t="str">
        <f>IF('Data Entry'!DH45="Yes",1,IF('Data Entry'!DH45="No",0,IF('Data Entry'!DH45="Partial",2,"")))</f>
        <v/>
      </c>
      <c r="DI5" s="87" t="str">
        <f>IF('Data Entry'!DI45="Yes",1,IF('Data Entry'!DI45="No",0,IF('Data Entry'!DI45="Partial",2,"")))</f>
        <v/>
      </c>
      <c r="DJ5" s="87" t="str">
        <f>IF('Data Entry'!DJ45="Yes",1,IF('Data Entry'!DJ45="No",0,IF('Data Entry'!DJ45="Partial",2,"")))</f>
        <v/>
      </c>
      <c r="DK5" s="87" t="str">
        <f>IF('Data Entry'!DK45="Yes",1,IF('Data Entry'!DK45="No",0,IF('Data Entry'!DK45="Partial",2,"")))</f>
        <v/>
      </c>
      <c r="DL5" s="87" t="str">
        <f>IF('Data Entry'!DL45="Yes",1,IF('Data Entry'!DL45="No",0,IF('Data Entry'!DL45="Partial",2,"")))</f>
        <v/>
      </c>
      <c r="DM5" s="87" t="str">
        <f>IF('Data Entry'!DM45="Yes",1,IF('Data Entry'!DM45="No",0,IF('Data Entry'!DM45="Partial",2,"")))</f>
        <v/>
      </c>
      <c r="DN5" s="87" t="str">
        <f>IF('Data Entry'!DN45="Yes",1,IF('Data Entry'!DN45="No",0,IF('Data Entry'!DN45="Partial",2,"")))</f>
        <v/>
      </c>
      <c r="DO5" s="87" t="str">
        <f>IF('Data Entry'!DO45="Yes",1,IF('Data Entry'!DO45="No",0,IF('Data Entry'!DO45="Partial",2,"")))</f>
        <v/>
      </c>
      <c r="DP5" s="87" t="str">
        <f>IF('Data Entry'!DP45="Yes",1,IF('Data Entry'!DP45="No",0,IF('Data Entry'!DP45="Partial",2,"")))</f>
        <v/>
      </c>
      <c r="DQ5" s="87" t="str">
        <f>IF('Data Entry'!DQ45="Yes",1,IF('Data Entry'!DQ45="No",0,IF('Data Entry'!DQ45="Partial",2,"")))</f>
        <v/>
      </c>
      <c r="DR5" s="87" t="str">
        <f>IF('Data Entry'!DR45="Yes",1,IF('Data Entry'!DR45="No",0,IF('Data Entry'!DR45="Partial",2,"")))</f>
        <v/>
      </c>
      <c r="DS5" s="87" t="str">
        <f>IF('Data Entry'!DS45="Yes",1,IF('Data Entry'!DS45="No",0,IF('Data Entry'!DS45="Partial",2,"")))</f>
        <v/>
      </c>
      <c r="DT5" s="87" t="str">
        <f>IF('Data Entry'!DT45="Yes",1,IF('Data Entry'!DT45="No",0,IF('Data Entry'!DT45="Partial",2,"")))</f>
        <v/>
      </c>
    </row>
    <row r="6" spans="1:124">
      <c r="A6" s="172" t="s">
        <v>30</v>
      </c>
      <c r="B6" s="173"/>
      <c r="C6" s="173"/>
      <c r="D6" s="174"/>
      <c r="E6" s="87" t="str">
        <f>IF('Data Entry'!E46="Yes",1,IF('Data Entry'!E46="No",0,IF('Data Entry'!E46="Partial",2,"")))</f>
        <v/>
      </c>
      <c r="F6" s="87" t="str">
        <f>IF('Data Entry'!F46="Yes",1,IF('Data Entry'!F46="No",0,IF('Data Entry'!F46="Partial",2,"")))</f>
        <v/>
      </c>
      <c r="G6" s="87" t="str">
        <f>IF('Data Entry'!G46="Yes",1,IF('Data Entry'!G46="No",0,IF('Data Entry'!G46="Partial",2,"")))</f>
        <v/>
      </c>
      <c r="H6" s="87" t="str">
        <f>IF('Data Entry'!H46="Yes",1,IF('Data Entry'!H46="No",0,IF('Data Entry'!H46="Partial",2,"")))</f>
        <v/>
      </c>
      <c r="I6" s="87" t="str">
        <f>IF('Data Entry'!I46="Yes",1,IF('Data Entry'!I46="No",0,IF('Data Entry'!I46="Partial",2,"")))</f>
        <v/>
      </c>
      <c r="J6" s="87" t="str">
        <f>IF('Data Entry'!J46="Yes",1,IF('Data Entry'!J46="No",0,IF('Data Entry'!J46="Partial",2,"")))</f>
        <v/>
      </c>
      <c r="K6" s="87" t="str">
        <f>IF('Data Entry'!K46="Yes",1,IF('Data Entry'!K46="No",0,IF('Data Entry'!K46="Partial",2,"")))</f>
        <v/>
      </c>
      <c r="L6" s="87" t="str">
        <f>IF('Data Entry'!L46="Yes",1,IF('Data Entry'!L46="No",0,IF('Data Entry'!L46="Partial",2,"")))</f>
        <v/>
      </c>
      <c r="M6" s="87" t="str">
        <f>IF('Data Entry'!M46="Yes",1,IF('Data Entry'!M46="No",0,IF('Data Entry'!M46="Partial",2,"")))</f>
        <v/>
      </c>
      <c r="N6" s="87" t="str">
        <f>IF('Data Entry'!N46="Yes",1,IF('Data Entry'!N46="No",0,IF('Data Entry'!N46="Partial",2,"")))</f>
        <v/>
      </c>
      <c r="O6" s="87" t="str">
        <f>IF('Data Entry'!O46="Yes",1,IF('Data Entry'!O46="No",0,IF('Data Entry'!O46="Partial",2,"")))</f>
        <v/>
      </c>
      <c r="P6" s="87" t="str">
        <f>IF('Data Entry'!P46="Yes",1,IF('Data Entry'!P46="No",0,IF('Data Entry'!P46="Partial",2,"")))</f>
        <v/>
      </c>
      <c r="Q6" s="87" t="str">
        <f>IF('Data Entry'!Q46="Yes",1,IF('Data Entry'!Q46="No",0,IF('Data Entry'!Q46="Partial",2,"")))</f>
        <v/>
      </c>
      <c r="R6" s="87" t="str">
        <f>IF('Data Entry'!R46="Yes",1,IF('Data Entry'!R46="No",0,IF('Data Entry'!R46="Partial",2,"")))</f>
        <v/>
      </c>
      <c r="S6" s="87" t="str">
        <f>IF('Data Entry'!S46="Yes",1,IF('Data Entry'!S46="No",0,IF('Data Entry'!S46="Partial",2,"")))</f>
        <v/>
      </c>
      <c r="T6" s="87" t="str">
        <f>IF('Data Entry'!T46="Yes",1,IF('Data Entry'!T46="No",0,IF('Data Entry'!T46="Partial",2,"")))</f>
        <v/>
      </c>
      <c r="U6" s="87" t="str">
        <f>IF('Data Entry'!U46="Yes",1,IF('Data Entry'!U46="No",0,IF('Data Entry'!U46="Partial",2,"")))</f>
        <v/>
      </c>
      <c r="V6" s="87" t="str">
        <f>IF('Data Entry'!V46="Yes",1,IF('Data Entry'!V46="No",0,IF('Data Entry'!V46="Partial",2,"")))</f>
        <v/>
      </c>
      <c r="W6" s="87" t="str">
        <f>IF('Data Entry'!W46="Yes",1,IF('Data Entry'!W46="No",0,IF('Data Entry'!W46="Partial",2,"")))</f>
        <v/>
      </c>
      <c r="X6" s="87" t="str">
        <f>IF('Data Entry'!X46="Yes",1,IF('Data Entry'!X46="No",0,IF('Data Entry'!X46="Partial",2,"")))</f>
        <v/>
      </c>
      <c r="Y6" s="87" t="str">
        <f>IF('Data Entry'!Y46="Yes",1,IF('Data Entry'!Y46="No",0,IF('Data Entry'!Y46="Partial",2,"")))</f>
        <v/>
      </c>
      <c r="Z6" s="87" t="str">
        <f>IF('Data Entry'!Z46="Yes",1,IF('Data Entry'!Z46="No",0,IF('Data Entry'!Z46="Partial",2,"")))</f>
        <v/>
      </c>
      <c r="AA6" s="87" t="str">
        <f>IF('Data Entry'!AA46="Yes",1,IF('Data Entry'!AA46="No",0,IF('Data Entry'!AA46="Partial",2,"")))</f>
        <v/>
      </c>
      <c r="AB6" s="87" t="str">
        <f>IF('Data Entry'!AB46="Yes",1,IF('Data Entry'!AB46="No",0,IF('Data Entry'!AB46="Partial",2,"")))</f>
        <v/>
      </c>
      <c r="AC6" s="87" t="str">
        <f>IF('Data Entry'!AC46="Yes",1,IF('Data Entry'!AC46="No",0,IF('Data Entry'!AC46="Partial",2,"")))</f>
        <v/>
      </c>
      <c r="AD6" s="87" t="str">
        <f>IF('Data Entry'!AD46="Yes",1,IF('Data Entry'!AD46="No",0,IF('Data Entry'!AD46="Partial",2,"")))</f>
        <v/>
      </c>
      <c r="AE6" s="87" t="str">
        <f>IF('Data Entry'!AE46="Yes",1,IF('Data Entry'!AE46="No",0,IF('Data Entry'!AE46="Partial",2,"")))</f>
        <v/>
      </c>
      <c r="AF6" s="87" t="str">
        <f>IF('Data Entry'!AF46="Yes",1,IF('Data Entry'!AF46="No",0,IF('Data Entry'!AF46="Partial",2,"")))</f>
        <v/>
      </c>
      <c r="AG6" s="87" t="str">
        <f>IF('Data Entry'!AG46="Yes",1,IF('Data Entry'!AG46="No",0,IF('Data Entry'!AG46="Partial",2,"")))</f>
        <v/>
      </c>
      <c r="AH6" s="87" t="str">
        <f>IF('Data Entry'!AH46="Yes",1,IF('Data Entry'!AH46="No",0,IF('Data Entry'!AH46="Partial",2,"")))</f>
        <v/>
      </c>
      <c r="AI6" s="87" t="str">
        <f>IF('Data Entry'!AI46="Yes",1,IF('Data Entry'!AI46="No",0,IF('Data Entry'!AI46="Partial",2,"")))</f>
        <v/>
      </c>
      <c r="AJ6" s="87" t="str">
        <f>IF('Data Entry'!AJ46="Yes",1,IF('Data Entry'!AJ46="No",0,IF('Data Entry'!AJ46="Partial",2,"")))</f>
        <v/>
      </c>
      <c r="AK6" s="87" t="str">
        <f>IF('Data Entry'!AK46="Yes",1,IF('Data Entry'!AK46="No",0,IF('Data Entry'!AK46="Partial",2,"")))</f>
        <v/>
      </c>
      <c r="AL6" s="87" t="str">
        <f>IF('Data Entry'!AL46="Yes",1,IF('Data Entry'!AL46="No",0,IF('Data Entry'!AL46="Partial",2,"")))</f>
        <v/>
      </c>
      <c r="AM6" s="87" t="str">
        <f>IF('Data Entry'!AM46="Yes",1,IF('Data Entry'!AM46="No",0,IF('Data Entry'!AM46="Partial",2,"")))</f>
        <v/>
      </c>
      <c r="AN6" s="91" t="str">
        <f>IF('Data Entry'!AN46="Yes",1,IF('Data Entry'!AN46="No",0,IF('Data Entry'!AN46="Partial",2,"")))</f>
        <v/>
      </c>
      <c r="AO6" s="87" t="str">
        <f>IF('Data Entry'!AO46="Yes",1,IF('Data Entry'!AO46="No",0,IF('Data Entry'!AO46="Partial",2,"")))</f>
        <v/>
      </c>
      <c r="AP6" s="87" t="str">
        <f>IF('Data Entry'!AP46="Yes",1,IF('Data Entry'!AP46="No",0,IF('Data Entry'!AP46="Partial",2,"")))</f>
        <v/>
      </c>
      <c r="AQ6" s="87" t="str">
        <f>IF('Data Entry'!AQ46="Yes",1,IF('Data Entry'!AQ46="No",0,IF('Data Entry'!AQ46="Partial",2,"")))</f>
        <v/>
      </c>
      <c r="AR6" s="87" t="str">
        <f>IF('Data Entry'!AR46="Yes",1,IF('Data Entry'!AR46="No",0,IF('Data Entry'!AR46="Partial",2,"")))</f>
        <v/>
      </c>
      <c r="AS6" s="87" t="str">
        <f>IF('Data Entry'!AS46="Yes",1,IF('Data Entry'!AS46="No",0,IF('Data Entry'!AS46="Partial",2,"")))</f>
        <v/>
      </c>
      <c r="AT6" s="87" t="str">
        <f>IF('Data Entry'!AT46="Yes",1,IF('Data Entry'!AT46="No",0,IF('Data Entry'!AT46="Partial",2,"")))</f>
        <v/>
      </c>
      <c r="AU6" s="87" t="str">
        <f>IF('Data Entry'!AU46="Yes",1,IF('Data Entry'!AU46="No",0,IF('Data Entry'!AU46="Partial",2,"")))</f>
        <v/>
      </c>
      <c r="AV6" s="87" t="str">
        <f>IF('Data Entry'!AV46="Yes",1,IF('Data Entry'!AV46="No",0,IF('Data Entry'!AV46="Partial",2,"")))</f>
        <v/>
      </c>
      <c r="AW6" s="87" t="str">
        <f>IF('Data Entry'!AW46="Yes",1,IF('Data Entry'!AW46="No",0,IF('Data Entry'!AW46="Partial",2,"")))</f>
        <v/>
      </c>
      <c r="AX6" s="87" t="str">
        <f>IF('Data Entry'!AX46="Yes",1,IF('Data Entry'!AX46="No",0,IF('Data Entry'!AX46="Partial",2,"")))</f>
        <v/>
      </c>
      <c r="AY6" s="87" t="str">
        <f>IF('Data Entry'!AY46="Yes",1,IF('Data Entry'!AY46="No",0,IF('Data Entry'!AY46="Partial",2,"")))</f>
        <v/>
      </c>
      <c r="AZ6" s="87" t="str">
        <f>IF('Data Entry'!AZ46="Yes",1,IF('Data Entry'!AZ46="No",0,IF('Data Entry'!AZ46="Partial",2,"")))</f>
        <v/>
      </c>
      <c r="BA6" s="87" t="str">
        <f>IF('Data Entry'!BA46="Yes",1,IF('Data Entry'!BA46="No",0,IF('Data Entry'!BA46="Partial",2,"")))</f>
        <v/>
      </c>
      <c r="BB6" s="87" t="str">
        <f>IF('Data Entry'!BB46="Yes",1,IF('Data Entry'!BB46="No",0,IF('Data Entry'!BB46="Partial",2,"")))</f>
        <v/>
      </c>
      <c r="BC6" s="87" t="str">
        <f>IF('Data Entry'!BC46="Yes",1,IF('Data Entry'!BC46="No",0,IF('Data Entry'!BC46="Partial",2,"")))</f>
        <v/>
      </c>
      <c r="BD6" s="87" t="str">
        <f>IF('Data Entry'!BD46="Yes",1,IF('Data Entry'!BD46="No",0,IF('Data Entry'!BD46="Partial",2,"")))</f>
        <v/>
      </c>
      <c r="BE6" s="87" t="str">
        <f>IF('Data Entry'!BE46="Yes",1,IF('Data Entry'!BE46="No",0,IF('Data Entry'!BE46="Partial",2,"")))</f>
        <v/>
      </c>
      <c r="BF6" s="87" t="str">
        <f>IF('Data Entry'!BF46="Yes",1,IF('Data Entry'!BF46="No",0,IF('Data Entry'!BF46="Partial",2,"")))</f>
        <v/>
      </c>
      <c r="BG6" s="87" t="str">
        <f>IF('Data Entry'!BG46="Yes",1,IF('Data Entry'!BG46="No",0,IF('Data Entry'!BG46="Partial",2,"")))</f>
        <v/>
      </c>
      <c r="BH6" s="87" t="str">
        <f>IF('Data Entry'!BH46="Yes",1,IF('Data Entry'!BH46="No",0,IF('Data Entry'!BH46="Partial",2,"")))</f>
        <v/>
      </c>
      <c r="BI6" s="87" t="str">
        <f>IF('Data Entry'!BI46="Yes",1,IF('Data Entry'!BI46="No",0,IF('Data Entry'!BI46="Partial",2,"")))</f>
        <v/>
      </c>
      <c r="BJ6" s="87" t="str">
        <f>IF('Data Entry'!BJ46="Yes",1,IF('Data Entry'!BJ46="No",0,IF('Data Entry'!BJ46="Partial",2,"")))</f>
        <v/>
      </c>
      <c r="BK6" s="87" t="str">
        <f>IF('Data Entry'!BK46="Yes",1,IF('Data Entry'!BK46="No",0,IF('Data Entry'!BK46="Partial",2,"")))</f>
        <v/>
      </c>
      <c r="BL6" s="87" t="str">
        <f>IF('Data Entry'!BL46="Yes",1,IF('Data Entry'!BL46="No",0,IF('Data Entry'!BL46="Partial",2,"")))</f>
        <v/>
      </c>
      <c r="BM6" s="87" t="str">
        <f>IF('Data Entry'!BM46="Yes",1,IF('Data Entry'!BM46="No",0,IF('Data Entry'!BM46="Partial",2,"")))</f>
        <v/>
      </c>
      <c r="BN6" s="87" t="str">
        <f>IF('Data Entry'!BN46="Yes",1,IF('Data Entry'!BN46="No",0,IF('Data Entry'!BN46="Partial",2,"")))</f>
        <v/>
      </c>
      <c r="BO6" s="87" t="str">
        <f>IF('Data Entry'!BO46="Yes",1,IF('Data Entry'!BO46="No",0,IF('Data Entry'!BO46="Partial",2,"")))</f>
        <v/>
      </c>
      <c r="BP6" s="87" t="str">
        <f>IF('Data Entry'!BP46="Yes",1,IF('Data Entry'!BP46="No",0,IF('Data Entry'!BP46="Partial",2,"")))</f>
        <v/>
      </c>
      <c r="BQ6" s="87" t="str">
        <f>IF('Data Entry'!BQ46="Yes",1,IF('Data Entry'!BQ46="No",0,IF('Data Entry'!BQ46="Partial",2,"")))</f>
        <v/>
      </c>
      <c r="BR6" s="87" t="str">
        <f>IF('Data Entry'!BR46="Yes",1,IF('Data Entry'!BR46="No",0,IF('Data Entry'!BR46="Partial",2,"")))</f>
        <v/>
      </c>
      <c r="BS6" s="87" t="str">
        <f>IF('Data Entry'!BS46="Yes",1,IF('Data Entry'!BS46="No",0,IF('Data Entry'!BS46="Partial",2,"")))</f>
        <v/>
      </c>
      <c r="BT6" s="87" t="str">
        <f>IF('Data Entry'!BT46="Yes",1,IF('Data Entry'!BT46="No",0,IF('Data Entry'!BT46="Partial",2,"")))</f>
        <v/>
      </c>
      <c r="BU6" s="87" t="str">
        <f>IF('Data Entry'!BU46="Yes",1,IF('Data Entry'!BU46="No",0,IF('Data Entry'!BU46="Partial",2,"")))</f>
        <v/>
      </c>
      <c r="BV6" s="87" t="str">
        <f>IF('Data Entry'!BV46="Yes",1,IF('Data Entry'!BV46="No",0,IF('Data Entry'!BV46="Partial",2,"")))</f>
        <v/>
      </c>
      <c r="BW6" s="87" t="str">
        <f>IF('Data Entry'!BW46="Yes",1,IF('Data Entry'!BW46="No",0,IF('Data Entry'!BW46="Partial",2,"")))</f>
        <v/>
      </c>
      <c r="BX6" s="87" t="str">
        <f>IF('Data Entry'!BX46="Yes",1,IF('Data Entry'!BX46="No",0,IF('Data Entry'!BX46="Partial",2,"")))</f>
        <v/>
      </c>
      <c r="BY6" s="87" t="str">
        <f>IF('Data Entry'!BY46="Yes",1,IF('Data Entry'!BY46="No",0,IF('Data Entry'!BY46="Partial",2,"")))</f>
        <v/>
      </c>
      <c r="BZ6" s="87" t="str">
        <f>IF('Data Entry'!BZ46="Yes",1,IF('Data Entry'!BZ46="No",0,IF('Data Entry'!BZ46="Partial",2,"")))</f>
        <v/>
      </c>
      <c r="CA6" s="87" t="str">
        <f>IF('Data Entry'!CA46="Yes",1,IF('Data Entry'!CA46="No",0,IF('Data Entry'!CA46="Partial",2,"")))</f>
        <v/>
      </c>
      <c r="CB6" s="87" t="str">
        <f>IF('Data Entry'!CB46="Yes",1,IF('Data Entry'!CB46="No",0,IF('Data Entry'!CB46="Partial",2,"")))</f>
        <v/>
      </c>
      <c r="CC6" s="87" t="str">
        <f>IF('Data Entry'!CC46="Yes",1,IF('Data Entry'!CC46="No",0,IF('Data Entry'!CC46="Partial",2,"")))</f>
        <v/>
      </c>
      <c r="CD6" s="87" t="str">
        <f>IF('Data Entry'!CD46="Yes",1,IF('Data Entry'!CD46="No",0,IF('Data Entry'!CD46="Partial",2,"")))</f>
        <v/>
      </c>
      <c r="CE6" s="87" t="str">
        <f>IF('Data Entry'!CE46="Yes",1,IF('Data Entry'!CE46="No",0,IF('Data Entry'!CE46="Partial",2,"")))</f>
        <v/>
      </c>
      <c r="CF6" s="87" t="str">
        <f>IF('Data Entry'!CF46="Yes",1,IF('Data Entry'!CF46="No",0,IF('Data Entry'!CF46="Partial",2,"")))</f>
        <v/>
      </c>
      <c r="CG6" s="87" t="str">
        <f>IF('Data Entry'!CG46="Yes",1,IF('Data Entry'!CG46="No",0,IF('Data Entry'!CG46="Partial",2,"")))</f>
        <v/>
      </c>
      <c r="CH6" s="87" t="str">
        <f>IF('Data Entry'!CH46="Yes",1,IF('Data Entry'!CH46="No",0,IF('Data Entry'!CH46="Partial",2,"")))</f>
        <v/>
      </c>
      <c r="CI6" s="87" t="str">
        <f>IF('Data Entry'!CI46="Yes",1,IF('Data Entry'!CI46="No",0,IF('Data Entry'!CI46="Partial",2,"")))</f>
        <v/>
      </c>
      <c r="CJ6" s="87" t="str">
        <f>IF('Data Entry'!CJ46="Yes",1,IF('Data Entry'!CJ46="No",0,IF('Data Entry'!CJ46="Partial",2,"")))</f>
        <v/>
      </c>
      <c r="CK6" s="87" t="str">
        <f>IF('Data Entry'!CK46="Yes",1,IF('Data Entry'!CK46="No",0,IF('Data Entry'!CK46="Partial",2,"")))</f>
        <v/>
      </c>
      <c r="CL6" s="87" t="str">
        <f>IF('Data Entry'!CL46="Yes",1,IF('Data Entry'!CL46="No",0,IF('Data Entry'!CL46="Partial",2,"")))</f>
        <v/>
      </c>
      <c r="CM6" s="87" t="str">
        <f>IF('Data Entry'!CM46="Yes",1,IF('Data Entry'!CM46="No",0,IF('Data Entry'!CM46="Partial",2,"")))</f>
        <v/>
      </c>
      <c r="CN6" s="87" t="str">
        <f>IF('Data Entry'!CN46="Yes",1,IF('Data Entry'!CN46="No",0,IF('Data Entry'!CN46="Partial",2,"")))</f>
        <v/>
      </c>
      <c r="CO6" s="87" t="str">
        <f>IF('Data Entry'!CO46="Yes",1,IF('Data Entry'!CO46="No",0,IF('Data Entry'!CO46="Partial",2,"")))</f>
        <v/>
      </c>
      <c r="CP6" s="87" t="str">
        <f>IF('Data Entry'!CP46="Yes",1,IF('Data Entry'!CP46="No",0,IF('Data Entry'!CP46="Partial",2,"")))</f>
        <v/>
      </c>
      <c r="CQ6" s="87" t="str">
        <f>IF('Data Entry'!CQ46="Yes",1,IF('Data Entry'!CQ46="No",0,IF('Data Entry'!CQ46="Partial",2,"")))</f>
        <v/>
      </c>
      <c r="CR6" s="87" t="str">
        <f>IF('Data Entry'!CR46="Yes",1,IF('Data Entry'!CR46="No",0,IF('Data Entry'!CR46="Partial",2,"")))</f>
        <v/>
      </c>
      <c r="CS6" s="87" t="str">
        <f>IF('Data Entry'!CS46="Yes",1,IF('Data Entry'!CS46="No",0,IF('Data Entry'!CS46="Partial",2,"")))</f>
        <v/>
      </c>
      <c r="CT6" s="87" t="str">
        <f>IF('Data Entry'!CT46="Yes",1,IF('Data Entry'!CT46="No",0,IF('Data Entry'!CT46="Partial",2,"")))</f>
        <v/>
      </c>
      <c r="CU6" s="87" t="str">
        <f>IF('Data Entry'!CU46="Yes",1,IF('Data Entry'!CU46="No",0,IF('Data Entry'!CU46="Partial",2,"")))</f>
        <v/>
      </c>
      <c r="CV6" s="87" t="str">
        <f>IF('Data Entry'!CV46="Yes",1,IF('Data Entry'!CV46="No",0,IF('Data Entry'!CV46="Partial",2,"")))</f>
        <v/>
      </c>
      <c r="CW6" s="87" t="str">
        <f>IF('Data Entry'!CW46="Yes",1,IF('Data Entry'!CW46="No",0,IF('Data Entry'!CW46="Partial",2,"")))</f>
        <v/>
      </c>
      <c r="CX6" s="87" t="str">
        <f>IF('Data Entry'!CX46="Yes",1,IF('Data Entry'!CX46="No",0,IF('Data Entry'!CX46="Partial",2,"")))</f>
        <v/>
      </c>
      <c r="CY6" s="87" t="str">
        <f>IF('Data Entry'!CY46="Yes",1,IF('Data Entry'!CY46="No",0,IF('Data Entry'!CY46="Partial",2,"")))</f>
        <v/>
      </c>
      <c r="CZ6" s="87" t="str">
        <f>IF('Data Entry'!CZ46="Yes",1,IF('Data Entry'!CZ46="No",0,IF('Data Entry'!CZ46="Partial",2,"")))</f>
        <v/>
      </c>
      <c r="DA6" s="87" t="str">
        <f>IF('Data Entry'!DA46="Yes",1,IF('Data Entry'!DA46="No",0,IF('Data Entry'!DA46="Partial",2,"")))</f>
        <v/>
      </c>
      <c r="DB6" s="87" t="str">
        <f>IF('Data Entry'!DB46="Yes",1,IF('Data Entry'!DB46="No",0,IF('Data Entry'!DB46="Partial",2,"")))</f>
        <v/>
      </c>
      <c r="DC6" s="87" t="str">
        <f>IF('Data Entry'!DC46="Yes",1,IF('Data Entry'!DC46="No",0,IF('Data Entry'!DC46="Partial",2,"")))</f>
        <v/>
      </c>
      <c r="DD6" s="87" t="str">
        <f>IF('Data Entry'!DD46="Yes",1,IF('Data Entry'!DD46="No",0,IF('Data Entry'!DD46="Partial",2,"")))</f>
        <v/>
      </c>
      <c r="DE6" s="87" t="str">
        <f>IF('Data Entry'!DE46="Yes",1,IF('Data Entry'!DE46="No",0,IF('Data Entry'!DE46="Partial",2,"")))</f>
        <v/>
      </c>
      <c r="DF6" s="87" t="str">
        <f>IF('Data Entry'!DF46="Yes",1,IF('Data Entry'!DF46="No",0,IF('Data Entry'!DF46="Partial",2,"")))</f>
        <v/>
      </c>
      <c r="DG6" s="87" t="str">
        <f>IF('Data Entry'!DG46="Yes",1,IF('Data Entry'!DG46="No",0,IF('Data Entry'!DG46="Partial",2,"")))</f>
        <v/>
      </c>
      <c r="DH6" s="87" t="str">
        <f>IF('Data Entry'!DH46="Yes",1,IF('Data Entry'!DH46="No",0,IF('Data Entry'!DH46="Partial",2,"")))</f>
        <v/>
      </c>
      <c r="DI6" s="87" t="str">
        <f>IF('Data Entry'!DI46="Yes",1,IF('Data Entry'!DI46="No",0,IF('Data Entry'!DI46="Partial",2,"")))</f>
        <v/>
      </c>
      <c r="DJ6" s="87" t="str">
        <f>IF('Data Entry'!DJ46="Yes",1,IF('Data Entry'!DJ46="No",0,IF('Data Entry'!DJ46="Partial",2,"")))</f>
        <v/>
      </c>
      <c r="DK6" s="87" t="str">
        <f>IF('Data Entry'!DK46="Yes",1,IF('Data Entry'!DK46="No",0,IF('Data Entry'!DK46="Partial",2,"")))</f>
        <v/>
      </c>
      <c r="DL6" s="87" t="str">
        <f>IF('Data Entry'!DL46="Yes",1,IF('Data Entry'!DL46="No",0,IF('Data Entry'!DL46="Partial",2,"")))</f>
        <v/>
      </c>
      <c r="DM6" s="87" t="str">
        <f>IF('Data Entry'!DM46="Yes",1,IF('Data Entry'!DM46="No",0,IF('Data Entry'!DM46="Partial",2,"")))</f>
        <v/>
      </c>
      <c r="DN6" s="87" t="str">
        <f>IF('Data Entry'!DN46="Yes",1,IF('Data Entry'!DN46="No",0,IF('Data Entry'!DN46="Partial",2,"")))</f>
        <v/>
      </c>
      <c r="DO6" s="87" t="str">
        <f>IF('Data Entry'!DO46="Yes",1,IF('Data Entry'!DO46="No",0,IF('Data Entry'!DO46="Partial",2,"")))</f>
        <v/>
      </c>
      <c r="DP6" s="87" t="str">
        <f>IF('Data Entry'!DP46="Yes",1,IF('Data Entry'!DP46="No",0,IF('Data Entry'!DP46="Partial",2,"")))</f>
        <v/>
      </c>
      <c r="DQ6" s="87" t="str">
        <f>IF('Data Entry'!DQ46="Yes",1,IF('Data Entry'!DQ46="No",0,IF('Data Entry'!DQ46="Partial",2,"")))</f>
        <v/>
      </c>
      <c r="DR6" s="87" t="str">
        <f>IF('Data Entry'!DR46="Yes",1,IF('Data Entry'!DR46="No",0,IF('Data Entry'!DR46="Partial",2,"")))</f>
        <v/>
      </c>
      <c r="DS6" s="87" t="str">
        <f>IF('Data Entry'!DS46="Yes",1,IF('Data Entry'!DS46="No",0,IF('Data Entry'!DS46="Partial",2,"")))</f>
        <v/>
      </c>
      <c r="DT6" s="87" t="str">
        <f>IF('Data Entry'!DT46="Yes",1,IF('Data Entry'!DT46="No",0,IF('Data Entry'!DT46="Partial",2,"")))</f>
        <v/>
      </c>
    </row>
    <row r="7" spans="1:124">
      <c r="A7" s="172" t="s">
        <v>31</v>
      </c>
      <c r="B7" s="173"/>
      <c r="C7" s="173"/>
      <c r="D7" s="174"/>
      <c r="E7" s="87" t="str">
        <f>IF('Data Entry'!E47="Yes",1,IF('Data Entry'!E47="No",0,IF('Data Entry'!E47="Partial",2,"")))</f>
        <v/>
      </c>
      <c r="F7" s="87" t="str">
        <f>IF('Data Entry'!F47="Yes",1,IF('Data Entry'!F47="No",0,IF('Data Entry'!F47="Partial",2,"")))</f>
        <v/>
      </c>
      <c r="G7" s="87" t="str">
        <f>IF('Data Entry'!G47="Yes",1,IF('Data Entry'!G47="No",0,IF('Data Entry'!G47="Partial",2,"")))</f>
        <v/>
      </c>
      <c r="H7" s="87" t="str">
        <f>IF('Data Entry'!H47="Yes",1,IF('Data Entry'!H47="No",0,IF('Data Entry'!H47="Partial",2,"")))</f>
        <v/>
      </c>
      <c r="I7" s="87" t="str">
        <f>IF('Data Entry'!I47="Yes",1,IF('Data Entry'!I47="No",0,IF('Data Entry'!I47="Partial",2,"")))</f>
        <v/>
      </c>
      <c r="J7" s="87" t="str">
        <f>IF('Data Entry'!J47="Yes",1,IF('Data Entry'!J47="No",0,IF('Data Entry'!J47="Partial",2,"")))</f>
        <v/>
      </c>
      <c r="K7" s="87" t="str">
        <f>IF('Data Entry'!K47="Yes",1,IF('Data Entry'!K47="No",0,IF('Data Entry'!K47="Partial",2,"")))</f>
        <v/>
      </c>
      <c r="L7" s="87" t="str">
        <f>IF('Data Entry'!L47="Yes",1,IF('Data Entry'!L47="No",0,IF('Data Entry'!L47="Partial",2,"")))</f>
        <v/>
      </c>
      <c r="M7" s="87" t="str">
        <f>IF('Data Entry'!M47="Yes",1,IF('Data Entry'!M47="No",0,IF('Data Entry'!M47="Partial",2,"")))</f>
        <v/>
      </c>
      <c r="N7" s="87" t="str">
        <f>IF('Data Entry'!N47="Yes",1,IF('Data Entry'!N47="No",0,IF('Data Entry'!N47="Partial",2,"")))</f>
        <v/>
      </c>
      <c r="O7" s="87" t="str">
        <f>IF('Data Entry'!O47="Yes",1,IF('Data Entry'!O47="No",0,IF('Data Entry'!O47="Partial",2,"")))</f>
        <v/>
      </c>
      <c r="P7" s="87" t="str">
        <f>IF('Data Entry'!P47="Yes",1,IF('Data Entry'!P47="No",0,IF('Data Entry'!P47="Partial",2,"")))</f>
        <v/>
      </c>
      <c r="Q7" s="87" t="str">
        <f>IF('Data Entry'!Q47="Yes",1,IF('Data Entry'!Q47="No",0,IF('Data Entry'!Q47="Partial",2,"")))</f>
        <v/>
      </c>
      <c r="R7" s="87" t="str">
        <f>IF('Data Entry'!R47="Yes",1,IF('Data Entry'!R47="No",0,IF('Data Entry'!R47="Partial",2,"")))</f>
        <v/>
      </c>
      <c r="S7" s="87" t="str">
        <f>IF('Data Entry'!S47="Yes",1,IF('Data Entry'!S47="No",0,IF('Data Entry'!S47="Partial",2,"")))</f>
        <v/>
      </c>
      <c r="T7" s="87" t="str">
        <f>IF('Data Entry'!T47="Yes",1,IF('Data Entry'!T47="No",0,IF('Data Entry'!T47="Partial",2,"")))</f>
        <v/>
      </c>
      <c r="U7" s="87" t="str">
        <f>IF('Data Entry'!U47="Yes",1,IF('Data Entry'!U47="No",0,IF('Data Entry'!U47="Partial",2,"")))</f>
        <v/>
      </c>
      <c r="V7" s="87" t="str">
        <f>IF('Data Entry'!V47="Yes",1,IF('Data Entry'!V47="No",0,IF('Data Entry'!V47="Partial",2,"")))</f>
        <v/>
      </c>
      <c r="W7" s="87" t="str">
        <f>IF('Data Entry'!W47="Yes",1,IF('Data Entry'!W47="No",0,IF('Data Entry'!W47="Partial",2,"")))</f>
        <v/>
      </c>
      <c r="X7" s="87" t="str">
        <f>IF('Data Entry'!X47="Yes",1,IF('Data Entry'!X47="No",0,IF('Data Entry'!X47="Partial",2,"")))</f>
        <v/>
      </c>
      <c r="Y7" s="87" t="str">
        <f>IF('Data Entry'!Y47="Yes",1,IF('Data Entry'!Y47="No",0,IF('Data Entry'!Y47="Partial",2,"")))</f>
        <v/>
      </c>
      <c r="Z7" s="87" t="str">
        <f>IF('Data Entry'!Z47="Yes",1,IF('Data Entry'!Z47="No",0,IF('Data Entry'!Z47="Partial",2,"")))</f>
        <v/>
      </c>
      <c r="AA7" s="87" t="str">
        <f>IF('Data Entry'!AA47="Yes",1,IF('Data Entry'!AA47="No",0,IF('Data Entry'!AA47="Partial",2,"")))</f>
        <v/>
      </c>
      <c r="AB7" s="87" t="str">
        <f>IF('Data Entry'!AB47="Yes",1,IF('Data Entry'!AB47="No",0,IF('Data Entry'!AB47="Partial",2,"")))</f>
        <v/>
      </c>
      <c r="AC7" s="87" t="str">
        <f>IF('Data Entry'!AC47="Yes",1,IF('Data Entry'!AC47="No",0,IF('Data Entry'!AC47="Partial",2,"")))</f>
        <v/>
      </c>
      <c r="AD7" s="87" t="str">
        <f>IF('Data Entry'!AD47="Yes",1,IF('Data Entry'!AD47="No",0,IF('Data Entry'!AD47="Partial",2,"")))</f>
        <v/>
      </c>
      <c r="AE7" s="87" t="str">
        <f>IF('Data Entry'!AE47="Yes",1,IF('Data Entry'!AE47="No",0,IF('Data Entry'!AE47="Partial",2,"")))</f>
        <v/>
      </c>
      <c r="AF7" s="87" t="str">
        <f>IF('Data Entry'!AF47="Yes",1,IF('Data Entry'!AF47="No",0,IF('Data Entry'!AF47="Partial",2,"")))</f>
        <v/>
      </c>
      <c r="AG7" s="87" t="str">
        <f>IF('Data Entry'!AG47="Yes",1,IF('Data Entry'!AG47="No",0,IF('Data Entry'!AG47="Partial",2,"")))</f>
        <v/>
      </c>
      <c r="AH7" s="87" t="str">
        <f>IF('Data Entry'!AH47="Yes",1,IF('Data Entry'!AH47="No",0,IF('Data Entry'!AH47="Partial",2,"")))</f>
        <v/>
      </c>
      <c r="AI7" s="87" t="str">
        <f>IF('Data Entry'!AI47="Yes",1,IF('Data Entry'!AI47="No",0,IF('Data Entry'!AI47="Partial",2,"")))</f>
        <v/>
      </c>
      <c r="AJ7" s="87" t="str">
        <f>IF('Data Entry'!AJ47="Yes",1,IF('Data Entry'!AJ47="No",0,IF('Data Entry'!AJ47="Partial",2,"")))</f>
        <v/>
      </c>
      <c r="AK7" s="87" t="str">
        <f>IF('Data Entry'!AK47="Yes",1,IF('Data Entry'!AK47="No",0,IF('Data Entry'!AK47="Partial",2,"")))</f>
        <v/>
      </c>
      <c r="AL7" s="87" t="str">
        <f>IF('Data Entry'!AL47="Yes",1,IF('Data Entry'!AL47="No",0,IF('Data Entry'!AL47="Partial",2,"")))</f>
        <v/>
      </c>
      <c r="AM7" s="87" t="str">
        <f>IF('Data Entry'!AM47="Yes",1,IF('Data Entry'!AM47="No",0,IF('Data Entry'!AM47="Partial",2,"")))</f>
        <v/>
      </c>
      <c r="AN7" s="91" t="str">
        <f>IF('Data Entry'!AN47="Yes",1,IF('Data Entry'!AN47="No",0,IF('Data Entry'!AN47="Partial",2,"")))</f>
        <v/>
      </c>
      <c r="AO7" s="87" t="str">
        <f>IF('Data Entry'!AO47="Yes",1,IF('Data Entry'!AO47="No",0,IF('Data Entry'!AO47="Partial",2,"")))</f>
        <v/>
      </c>
      <c r="AP7" s="87" t="str">
        <f>IF('Data Entry'!AP47="Yes",1,IF('Data Entry'!AP47="No",0,IF('Data Entry'!AP47="Partial",2,"")))</f>
        <v/>
      </c>
      <c r="AQ7" s="87" t="str">
        <f>IF('Data Entry'!AQ47="Yes",1,IF('Data Entry'!AQ47="No",0,IF('Data Entry'!AQ47="Partial",2,"")))</f>
        <v/>
      </c>
      <c r="AR7" s="87" t="str">
        <f>IF('Data Entry'!AR47="Yes",1,IF('Data Entry'!AR47="No",0,IF('Data Entry'!AR47="Partial",2,"")))</f>
        <v/>
      </c>
      <c r="AS7" s="87" t="str">
        <f>IF('Data Entry'!AS47="Yes",1,IF('Data Entry'!AS47="No",0,IF('Data Entry'!AS47="Partial",2,"")))</f>
        <v/>
      </c>
      <c r="AT7" s="87" t="str">
        <f>IF('Data Entry'!AT47="Yes",1,IF('Data Entry'!AT47="No",0,IF('Data Entry'!AT47="Partial",2,"")))</f>
        <v/>
      </c>
      <c r="AU7" s="87" t="str">
        <f>IF('Data Entry'!AU47="Yes",1,IF('Data Entry'!AU47="No",0,IF('Data Entry'!AU47="Partial",2,"")))</f>
        <v/>
      </c>
      <c r="AV7" s="87" t="str">
        <f>IF('Data Entry'!AV47="Yes",1,IF('Data Entry'!AV47="No",0,IF('Data Entry'!AV47="Partial",2,"")))</f>
        <v/>
      </c>
      <c r="AW7" s="87" t="str">
        <f>IF('Data Entry'!AW47="Yes",1,IF('Data Entry'!AW47="No",0,IF('Data Entry'!AW47="Partial",2,"")))</f>
        <v/>
      </c>
      <c r="AX7" s="87" t="str">
        <f>IF('Data Entry'!AX47="Yes",1,IF('Data Entry'!AX47="No",0,IF('Data Entry'!AX47="Partial",2,"")))</f>
        <v/>
      </c>
      <c r="AY7" s="87" t="str">
        <f>IF('Data Entry'!AY47="Yes",1,IF('Data Entry'!AY47="No",0,IF('Data Entry'!AY47="Partial",2,"")))</f>
        <v/>
      </c>
      <c r="AZ7" s="87" t="str">
        <f>IF('Data Entry'!AZ47="Yes",1,IF('Data Entry'!AZ47="No",0,IF('Data Entry'!AZ47="Partial",2,"")))</f>
        <v/>
      </c>
      <c r="BA7" s="87" t="str">
        <f>IF('Data Entry'!BA47="Yes",1,IF('Data Entry'!BA47="No",0,IF('Data Entry'!BA47="Partial",2,"")))</f>
        <v/>
      </c>
      <c r="BB7" s="87" t="str">
        <f>IF('Data Entry'!BB47="Yes",1,IF('Data Entry'!BB47="No",0,IF('Data Entry'!BB47="Partial",2,"")))</f>
        <v/>
      </c>
      <c r="BC7" s="87" t="str">
        <f>IF('Data Entry'!BC47="Yes",1,IF('Data Entry'!BC47="No",0,IF('Data Entry'!BC47="Partial",2,"")))</f>
        <v/>
      </c>
      <c r="BD7" s="87" t="str">
        <f>IF('Data Entry'!BD47="Yes",1,IF('Data Entry'!BD47="No",0,IF('Data Entry'!BD47="Partial",2,"")))</f>
        <v/>
      </c>
      <c r="BE7" s="87" t="str">
        <f>IF('Data Entry'!BE47="Yes",1,IF('Data Entry'!BE47="No",0,IF('Data Entry'!BE47="Partial",2,"")))</f>
        <v/>
      </c>
      <c r="BF7" s="87" t="str">
        <f>IF('Data Entry'!BF47="Yes",1,IF('Data Entry'!BF47="No",0,IF('Data Entry'!BF47="Partial",2,"")))</f>
        <v/>
      </c>
      <c r="BG7" s="87" t="str">
        <f>IF('Data Entry'!BG47="Yes",1,IF('Data Entry'!BG47="No",0,IF('Data Entry'!BG47="Partial",2,"")))</f>
        <v/>
      </c>
      <c r="BH7" s="87" t="str">
        <f>IF('Data Entry'!BH47="Yes",1,IF('Data Entry'!BH47="No",0,IF('Data Entry'!BH47="Partial",2,"")))</f>
        <v/>
      </c>
      <c r="BI7" s="87" t="str">
        <f>IF('Data Entry'!BI47="Yes",1,IF('Data Entry'!BI47="No",0,IF('Data Entry'!BI47="Partial",2,"")))</f>
        <v/>
      </c>
      <c r="BJ7" s="87" t="str">
        <f>IF('Data Entry'!BJ47="Yes",1,IF('Data Entry'!BJ47="No",0,IF('Data Entry'!BJ47="Partial",2,"")))</f>
        <v/>
      </c>
      <c r="BK7" s="87" t="str">
        <f>IF('Data Entry'!BK47="Yes",1,IF('Data Entry'!BK47="No",0,IF('Data Entry'!BK47="Partial",2,"")))</f>
        <v/>
      </c>
      <c r="BL7" s="87" t="str">
        <f>IF('Data Entry'!BL47="Yes",1,IF('Data Entry'!BL47="No",0,IF('Data Entry'!BL47="Partial",2,"")))</f>
        <v/>
      </c>
      <c r="BM7" s="87" t="str">
        <f>IF('Data Entry'!BM47="Yes",1,IF('Data Entry'!BM47="No",0,IF('Data Entry'!BM47="Partial",2,"")))</f>
        <v/>
      </c>
      <c r="BN7" s="87" t="str">
        <f>IF('Data Entry'!BN47="Yes",1,IF('Data Entry'!BN47="No",0,IF('Data Entry'!BN47="Partial",2,"")))</f>
        <v/>
      </c>
      <c r="BO7" s="87" t="str">
        <f>IF('Data Entry'!BO47="Yes",1,IF('Data Entry'!BO47="No",0,IF('Data Entry'!BO47="Partial",2,"")))</f>
        <v/>
      </c>
      <c r="BP7" s="87" t="str">
        <f>IF('Data Entry'!BP47="Yes",1,IF('Data Entry'!BP47="No",0,IF('Data Entry'!BP47="Partial",2,"")))</f>
        <v/>
      </c>
      <c r="BQ7" s="87" t="str">
        <f>IF('Data Entry'!BQ47="Yes",1,IF('Data Entry'!BQ47="No",0,IF('Data Entry'!BQ47="Partial",2,"")))</f>
        <v/>
      </c>
      <c r="BR7" s="87" t="str">
        <f>IF('Data Entry'!BR47="Yes",1,IF('Data Entry'!BR47="No",0,IF('Data Entry'!BR47="Partial",2,"")))</f>
        <v/>
      </c>
      <c r="BS7" s="87" t="str">
        <f>IF('Data Entry'!BS47="Yes",1,IF('Data Entry'!BS47="No",0,IF('Data Entry'!BS47="Partial",2,"")))</f>
        <v/>
      </c>
      <c r="BT7" s="87" t="str">
        <f>IF('Data Entry'!BT47="Yes",1,IF('Data Entry'!BT47="No",0,IF('Data Entry'!BT47="Partial",2,"")))</f>
        <v/>
      </c>
      <c r="BU7" s="87" t="str">
        <f>IF('Data Entry'!BU47="Yes",1,IF('Data Entry'!BU47="No",0,IF('Data Entry'!BU47="Partial",2,"")))</f>
        <v/>
      </c>
      <c r="BV7" s="87" t="str">
        <f>IF('Data Entry'!BV47="Yes",1,IF('Data Entry'!BV47="No",0,IF('Data Entry'!BV47="Partial",2,"")))</f>
        <v/>
      </c>
      <c r="BW7" s="87" t="str">
        <f>IF('Data Entry'!BW47="Yes",1,IF('Data Entry'!BW47="No",0,IF('Data Entry'!BW47="Partial",2,"")))</f>
        <v/>
      </c>
      <c r="BX7" s="87" t="str">
        <f>IF('Data Entry'!BX47="Yes",1,IF('Data Entry'!BX47="No",0,IF('Data Entry'!BX47="Partial",2,"")))</f>
        <v/>
      </c>
      <c r="BY7" s="87" t="str">
        <f>IF('Data Entry'!BY47="Yes",1,IF('Data Entry'!BY47="No",0,IF('Data Entry'!BY47="Partial",2,"")))</f>
        <v/>
      </c>
      <c r="BZ7" s="87" t="str">
        <f>IF('Data Entry'!BZ47="Yes",1,IF('Data Entry'!BZ47="No",0,IF('Data Entry'!BZ47="Partial",2,"")))</f>
        <v/>
      </c>
      <c r="CA7" s="87" t="str">
        <f>IF('Data Entry'!CA47="Yes",1,IF('Data Entry'!CA47="No",0,IF('Data Entry'!CA47="Partial",2,"")))</f>
        <v/>
      </c>
      <c r="CB7" s="87" t="str">
        <f>IF('Data Entry'!CB47="Yes",1,IF('Data Entry'!CB47="No",0,IF('Data Entry'!CB47="Partial",2,"")))</f>
        <v/>
      </c>
      <c r="CC7" s="87" t="str">
        <f>IF('Data Entry'!CC47="Yes",1,IF('Data Entry'!CC47="No",0,IF('Data Entry'!CC47="Partial",2,"")))</f>
        <v/>
      </c>
      <c r="CD7" s="87" t="str">
        <f>IF('Data Entry'!CD47="Yes",1,IF('Data Entry'!CD47="No",0,IF('Data Entry'!CD47="Partial",2,"")))</f>
        <v/>
      </c>
      <c r="CE7" s="87" t="str">
        <f>IF('Data Entry'!CE47="Yes",1,IF('Data Entry'!CE47="No",0,IF('Data Entry'!CE47="Partial",2,"")))</f>
        <v/>
      </c>
      <c r="CF7" s="87" t="str">
        <f>IF('Data Entry'!CF47="Yes",1,IF('Data Entry'!CF47="No",0,IF('Data Entry'!CF47="Partial",2,"")))</f>
        <v/>
      </c>
      <c r="CG7" s="87" t="str">
        <f>IF('Data Entry'!CG47="Yes",1,IF('Data Entry'!CG47="No",0,IF('Data Entry'!CG47="Partial",2,"")))</f>
        <v/>
      </c>
      <c r="CH7" s="87" t="str">
        <f>IF('Data Entry'!CH47="Yes",1,IF('Data Entry'!CH47="No",0,IF('Data Entry'!CH47="Partial",2,"")))</f>
        <v/>
      </c>
      <c r="CI7" s="87" t="str">
        <f>IF('Data Entry'!CI47="Yes",1,IF('Data Entry'!CI47="No",0,IF('Data Entry'!CI47="Partial",2,"")))</f>
        <v/>
      </c>
      <c r="CJ7" s="87" t="str">
        <f>IF('Data Entry'!CJ47="Yes",1,IF('Data Entry'!CJ47="No",0,IF('Data Entry'!CJ47="Partial",2,"")))</f>
        <v/>
      </c>
      <c r="CK7" s="87" t="str">
        <f>IF('Data Entry'!CK47="Yes",1,IF('Data Entry'!CK47="No",0,IF('Data Entry'!CK47="Partial",2,"")))</f>
        <v/>
      </c>
      <c r="CL7" s="87" t="str">
        <f>IF('Data Entry'!CL47="Yes",1,IF('Data Entry'!CL47="No",0,IF('Data Entry'!CL47="Partial",2,"")))</f>
        <v/>
      </c>
      <c r="CM7" s="87" t="str">
        <f>IF('Data Entry'!CM47="Yes",1,IF('Data Entry'!CM47="No",0,IF('Data Entry'!CM47="Partial",2,"")))</f>
        <v/>
      </c>
      <c r="CN7" s="87" t="str">
        <f>IF('Data Entry'!CN47="Yes",1,IF('Data Entry'!CN47="No",0,IF('Data Entry'!CN47="Partial",2,"")))</f>
        <v/>
      </c>
      <c r="CO7" s="87" t="str">
        <f>IF('Data Entry'!CO47="Yes",1,IF('Data Entry'!CO47="No",0,IF('Data Entry'!CO47="Partial",2,"")))</f>
        <v/>
      </c>
      <c r="CP7" s="87" t="str">
        <f>IF('Data Entry'!CP47="Yes",1,IF('Data Entry'!CP47="No",0,IF('Data Entry'!CP47="Partial",2,"")))</f>
        <v/>
      </c>
      <c r="CQ7" s="87" t="str">
        <f>IF('Data Entry'!CQ47="Yes",1,IF('Data Entry'!CQ47="No",0,IF('Data Entry'!CQ47="Partial",2,"")))</f>
        <v/>
      </c>
      <c r="CR7" s="87" t="str">
        <f>IF('Data Entry'!CR47="Yes",1,IF('Data Entry'!CR47="No",0,IF('Data Entry'!CR47="Partial",2,"")))</f>
        <v/>
      </c>
      <c r="CS7" s="87" t="str">
        <f>IF('Data Entry'!CS47="Yes",1,IF('Data Entry'!CS47="No",0,IF('Data Entry'!CS47="Partial",2,"")))</f>
        <v/>
      </c>
      <c r="CT7" s="87" t="str">
        <f>IF('Data Entry'!CT47="Yes",1,IF('Data Entry'!CT47="No",0,IF('Data Entry'!CT47="Partial",2,"")))</f>
        <v/>
      </c>
      <c r="CU7" s="87" t="str">
        <f>IF('Data Entry'!CU47="Yes",1,IF('Data Entry'!CU47="No",0,IF('Data Entry'!CU47="Partial",2,"")))</f>
        <v/>
      </c>
      <c r="CV7" s="87" t="str">
        <f>IF('Data Entry'!CV47="Yes",1,IF('Data Entry'!CV47="No",0,IF('Data Entry'!CV47="Partial",2,"")))</f>
        <v/>
      </c>
      <c r="CW7" s="87" t="str">
        <f>IF('Data Entry'!CW47="Yes",1,IF('Data Entry'!CW47="No",0,IF('Data Entry'!CW47="Partial",2,"")))</f>
        <v/>
      </c>
      <c r="CX7" s="87" t="str">
        <f>IF('Data Entry'!CX47="Yes",1,IF('Data Entry'!CX47="No",0,IF('Data Entry'!CX47="Partial",2,"")))</f>
        <v/>
      </c>
      <c r="CY7" s="87" t="str">
        <f>IF('Data Entry'!CY47="Yes",1,IF('Data Entry'!CY47="No",0,IF('Data Entry'!CY47="Partial",2,"")))</f>
        <v/>
      </c>
      <c r="CZ7" s="87" t="str">
        <f>IF('Data Entry'!CZ47="Yes",1,IF('Data Entry'!CZ47="No",0,IF('Data Entry'!CZ47="Partial",2,"")))</f>
        <v/>
      </c>
      <c r="DA7" s="87" t="str">
        <f>IF('Data Entry'!DA47="Yes",1,IF('Data Entry'!DA47="No",0,IF('Data Entry'!DA47="Partial",2,"")))</f>
        <v/>
      </c>
      <c r="DB7" s="87" t="str">
        <f>IF('Data Entry'!DB47="Yes",1,IF('Data Entry'!DB47="No",0,IF('Data Entry'!DB47="Partial",2,"")))</f>
        <v/>
      </c>
      <c r="DC7" s="87" t="str">
        <f>IF('Data Entry'!DC47="Yes",1,IF('Data Entry'!DC47="No",0,IF('Data Entry'!DC47="Partial",2,"")))</f>
        <v/>
      </c>
      <c r="DD7" s="87" t="str">
        <f>IF('Data Entry'!DD47="Yes",1,IF('Data Entry'!DD47="No",0,IF('Data Entry'!DD47="Partial",2,"")))</f>
        <v/>
      </c>
      <c r="DE7" s="87" t="str">
        <f>IF('Data Entry'!DE47="Yes",1,IF('Data Entry'!DE47="No",0,IF('Data Entry'!DE47="Partial",2,"")))</f>
        <v/>
      </c>
      <c r="DF7" s="87" t="str">
        <f>IF('Data Entry'!DF47="Yes",1,IF('Data Entry'!DF47="No",0,IF('Data Entry'!DF47="Partial",2,"")))</f>
        <v/>
      </c>
      <c r="DG7" s="87" t="str">
        <f>IF('Data Entry'!DG47="Yes",1,IF('Data Entry'!DG47="No",0,IF('Data Entry'!DG47="Partial",2,"")))</f>
        <v/>
      </c>
      <c r="DH7" s="87" t="str">
        <f>IF('Data Entry'!DH47="Yes",1,IF('Data Entry'!DH47="No",0,IF('Data Entry'!DH47="Partial",2,"")))</f>
        <v/>
      </c>
      <c r="DI7" s="87" t="str">
        <f>IF('Data Entry'!DI47="Yes",1,IF('Data Entry'!DI47="No",0,IF('Data Entry'!DI47="Partial",2,"")))</f>
        <v/>
      </c>
      <c r="DJ7" s="87" t="str">
        <f>IF('Data Entry'!DJ47="Yes",1,IF('Data Entry'!DJ47="No",0,IF('Data Entry'!DJ47="Partial",2,"")))</f>
        <v/>
      </c>
      <c r="DK7" s="87" t="str">
        <f>IF('Data Entry'!DK47="Yes",1,IF('Data Entry'!DK47="No",0,IF('Data Entry'!DK47="Partial",2,"")))</f>
        <v/>
      </c>
      <c r="DL7" s="87" t="str">
        <f>IF('Data Entry'!DL47="Yes",1,IF('Data Entry'!DL47="No",0,IF('Data Entry'!DL47="Partial",2,"")))</f>
        <v/>
      </c>
      <c r="DM7" s="87" t="str">
        <f>IF('Data Entry'!DM47="Yes",1,IF('Data Entry'!DM47="No",0,IF('Data Entry'!DM47="Partial",2,"")))</f>
        <v/>
      </c>
      <c r="DN7" s="87" t="str">
        <f>IF('Data Entry'!DN47="Yes",1,IF('Data Entry'!DN47="No",0,IF('Data Entry'!DN47="Partial",2,"")))</f>
        <v/>
      </c>
      <c r="DO7" s="87" t="str">
        <f>IF('Data Entry'!DO47="Yes",1,IF('Data Entry'!DO47="No",0,IF('Data Entry'!DO47="Partial",2,"")))</f>
        <v/>
      </c>
      <c r="DP7" s="87" t="str">
        <f>IF('Data Entry'!DP47="Yes",1,IF('Data Entry'!DP47="No",0,IF('Data Entry'!DP47="Partial",2,"")))</f>
        <v/>
      </c>
      <c r="DQ7" s="87" t="str">
        <f>IF('Data Entry'!DQ47="Yes",1,IF('Data Entry'!DQ47="No",0,IF('Data Entry'!DQ47="Partial",2,"")))</f>
        <v/>
      </c>
      <c r="DR7" s="87" t="str">
        <f>IF('Data Entry'!DR47="Yes",1,IF('Data Entry'!DR47="No",0,IF('Data Entry'!DR47="Partial",2,"")))</f>
        <v/>
      </c>
      <c r="DS7" s="87" t="str">
        <f>IF('Data Entry'!DS47="Yes",1,IF('Data Entry'!DS47="No",0,IF('Data Entry'!DS47="Partial",2,"")))</f>
        <v/>
      </c>
      <c r="DT7" s="87" t="str">
        <f>IF('Data Entry'!DT47="Yes",1,IF('Data Entry'!DT47="No",0,IF('Data Entry'!DT47="Partial",2,"")))</f>
        <v/>
      </c>
    </row>
    <row r="8" spans="1:124">
      <c r="A8" s="172" t="s">
        <v>32</v>
      </c>
      <c r="B8" s="173"/>
      <c r="C8" s="173"/>
      <c r="D8" s="174"/>
      <c r="E8" s="87" t="str">
        <f>IF('Data Entry'!E48="Yes",1,IF('Data Entry'!E48="No",0,IF('Data Entry'!E48="Partial",2,"")))</f>
        <v/>
      </c>
      <c r="F8" s="87" t="str">
        <f>IF('Data Entry'!F48="Yes",1,IF('Data Entry'!F48="No",0,IF('Data Entry'!F48="Partial",2,"")))</f>
        <v/>
      </c>
      <c r="G8" s="87" t="str">
        <f>IF('Data Entry'!G48="Yes",1,IF('Data Entry'!G48="No",0,IF('Data Entry'!G48="Partial",2,"")))</f>
        <v/>
      </c>
      <c r="H8" s="87" t="str">
        <f>IF('Data Entry'!H48="Yes",1,IF('Data Entry'!H48="No",0,IF('Data Entry'!H48="Partial",2,"")))</f>
        <v/>
      </c>
      <c r="I8" s="87" t="str">
        <f>IF('Data Entry'!I48="Yes",1,IF('Data Entry'!I48="No",0,IF('Data Entry'!I48="Partial",2,"")))</f>
        <v/>
      </c>
      <c r="J8" s="87" t="str">
        <f>IF('Data Entry'!J48="Yes",1,IF('Data Entry'!J48="No",0,IF('Data Entry'!J48="Partial",2,"")))</f>
        <v/>
      </c>
      <c r="K8" s="87" t="str">
        <f>IF('Data Entry'!K48="Yes",1,IF('Data Entry'!K48="No",0,IF('Data Entry'!K48="Partial",2,"")))</f>
        <v/>
      </c>
      <c r="L8" s="87" t="str">
        <f>IF('Data Entry'!L48="Yes",1,IF('Data Entry'!L48="No",0,IF('Data Entry'!L48="Partial",2,"")))</f>
        <v/>
      </c>
      <c r="M8" s="87" t="str">
        <f>IF('Data Entry'!M48="Yes",1,IF('Data Entry'!M48="No",0,IF('Data Entry'!M48="Partial",2,"")))</f>
        <v/>
      </c>
      <c r="N8" s="87" t="str">
        <f>IF('Data Entry'!N48="Yes",1,IF('Data Entry'!N48="No",0,IF('Data Entry'!N48="Partial",2,"")))</f>
        <v/>
      </c>
      <c r="O8" s="87" t="str">
        <f>IF('Data Entry'!O48="Yes",1,IF('Data Entry'!O48="No",0,IF('Data Entry'!O48="Partial",2,"")))</f>
        <v/>
      </c>
      <c r="P8" s="87" t="str">
        <f>IF('Data Entry'!P48="Yes",1,IF('Data Entry'!P48="No",0,IF('Data Entry'!P48="Partial",2,"")))</f>
        <v/>
      </c>
      <c r="Q8" s="87" t="str">
        <f>IF('Data Entry'!Q48="Yes",1,IF('Data Entry'!Q48="No",0,IF('Data Entry'!Q48="Partial",2,"")))</f>
        <v/>
      </c>
      <c r="R8" s="87" t="str">
        <f>IF('Data Entry'!R48="Yes",1,IF('Data Entry'!R48="No",0,IF('Data Entry'!R48="Partial",2,"")))</f>
        <v/>
      </c>
      <c r="S8" s="87" t="str">
        <f>IF('Data Entry'!S48="Yes",1,IF('Data Entry'!S48="No",0,IF('Data Entry'!S48="Partial",2,"")))</f>
        <v/>
      </c>
      <c r="T8" s="87" t="str">
        <f>IF('Data Entry'!T48="Yes",1,IF('Data Entry'!T48="No",0,IF('Data Entry'!T48="Partial",2,"")))</f>
        <v/>
      </c>
      <c r="U8" s="87" t="str">
        <f>IF('Data Entry'!U48="Yes",1,IF('Data Entry'!U48="No",0,IF('Data Entry'!U48="Partial",2,"")))</f>
        <v/>
      </c>
      <c r="V8" s="87" t="str">
        <f>IF('Data Entry'!V48="Yes",1,IF('Data Entry'!V48="No",0,IF('Data Entry'!V48="Partial",2,"")))</f>
        <v/>
      </c>
      <c r="W8" s="87" t="str">
        <f>IF('Data Entry'!W48="Yes",1,IF('Data Entry'!W48="No",0,IF('Data Entry'!W48="Partial",2,"")))</f>
        <v/>
      </c>
      <c r="X8" s="87" t="str">
        <f>IF('Data Entry'!X48="Yes",1,IF('Data Entry'!X48="No",0,IF('Data Entry'!X48="Partial",2,"")))</f>
        <v/>
      </c>
      <c r="Y8" s="87" t="str">
        <f>IF('Data Entry'!Y48="Yes",1,IF('Data Entry'!Y48="No",0,IF('Data Entry'!Y48="Partial",2,"")))</f>
        <v/>
      </c>
      <c r="Z8" s="87" t="str">
        <f>IF('Data Entry'!Z48="Yes",1,IF('Data Entry'!Z48="No",0,IF('Data Entry'!Z48="Partial",2,"")))</f>
        <v/>
      </c>
      <c r="AA8" s="87" t="str">
        <f>IF('Data Entry'!AA48="Yes",1,IF('Data Entry'!AA48="No",0,IF('Data Entry'!AA48="Partial",2,"")))</f>
        <v/>
      </c>
      <c r="AB8" s="87" t="str">
        <f>IF('Data Entry'!AB48="Yes",1,IF('Data Entry'!AB48="No",0,IF('Data Entry'!AB48="Partial",2,"")))</f>
        <v/>
      </c>
      <c r="AC8" s="87" t="str">
        <f>IF('Data Entry'!AC48="Yes",1,IF('Data Entry'!AC48="No",0,IF('Data Entry'!AC48="Partial",2,"")))</f>
        <v/>
      </c>
      <c r="AD8" s="87" t="str">
        <f>IF('Data Entry'!AD48="Yes",1,IF('Data Entry'!AD48="No",0,IF('Data Entry'!AD48="Partial",2,"")))</f>
        <v/>
      </c>
      <c r="AE8" s="87" t="str">
        <f>IF('Data Entry'!AE48="Yes",1,IF('Data Entry'!AE48="No",0,IF('Data Entry'!AE48="Partial",2,"")))</f>
        <v/>
      </c>
      <c r="AF8" s="87" t="str">
        <f>IF('Data Entry'!AF48="Yes",1,IF('Data Entry'!AF48="No",0,IF('Data Entry'!AF48="Partial",2,"")))</f>
        <v/>
      </c>
      <c r="AG8" s="87" t="str">
        <f>IF('Data Entry'!AG48="Yes",1,IF('Data Entry'!AG48="No",0,IF('Data Entry'!AG48="Partial",2,"")))</f>
        <v/>
      </c>
      <c r="AH8" s="87" t="str">
        <f>IF('Data Entry'!AH48="Yes",1,IF('Data Entry'!AH48="No",0,IF('Data Entry'!AH48="Partial",2,"")))</f>
        <v/>
      </c>
      <c r="AI8" s="87" t="str">
        <f>IF('Data Entry'!AI48="Yes",1,IF('Data Entry'!AI48="No",0,IF('Data Entry'!AI48="Partial",2,"")))</f>
        <v/>
      </c>
      <c r="AJ8" s="87" t="str">
        <f>IF('Data Entry'!AJ48="Yes",1,IF('Data Entry'!AJ48="No",0,IF('Data Entry'!AJ48="Partial",2,"")))</f>
        <v/>
      </c>
      <c r="AK8" s="87" t="str">
        <f>IF('Data Entry'!AK48="Yes",1,IF('Data Entry'!AK48="No",0,IF('Data Entry'!AK48="Partial",2,"")))</f>
        <v/>
      </c>
      <c r="AL8" s="87" t="str">
        <f>IF('Data Entry'!AL48="Yes",1,IF('Data Entry'!AL48="No",0,IF('Data Entry'!AL48="Partial",2,"")))</f>
        <v/>
      </c>
      <c r="AM8" s="87" t="str">
        <f>IF('Data Entry'!AM48="Yes",1,IF('Data Entry'!AM48="No",0,IF('Data Entry'!AM48="Partial",2,"")))</f>
        <v/>
      </c>
      <c r="AN8" s="91" t="str">
        <f>IF('Data Entry'!AN48="Yes",1,IF('Data Entry'!AN48="No",0,IF('Data Entry'!AN48="Partial",2,"")))</f>
        <v/>
      </c>
      <c r="AO8" s="87" t="str">
        <f>IF('Data Entry'!AO48="Yes",1,IF('Data Entry'!AO48="No",0,IF('Data Entry'!AO48="Partial",2,"")))</f>
        <v/>
      </c>
      <c r="AP8" s="87" t="str">
        <f>IF('Data Entry'!AP48="Yes",1,IF('Data Entry'!AP48="No",0,IF('Data Entry'!AP48="Partial",2,"")))</f>
        <v/>
      </c>
      <c r="AQ8" s="87" t="str">
        <f>IF('Data Entry'!AQ48="Yes",1,IF('Data Entry'!AQ48="No",0,IF('Data Entry'!AQ48="Partial",2,"")))</f>
        <v/>
      </c>
      <c r="AR8" s="87" t="str">
        <f>IF('Data Entry'!AR48="Yes",1,IF('Data Entry'!AR48="No",0,IF('Data Entry'!AR48="Partial",2,"")))</f>
        <v/>
      </c>
      <c r="AS8" s="87" t="str">
        <f>IF('Data Entry'!AS48="Yes",1,IF('Data Entry'!AS48="No",0,IF('Data Entry'!AS48="Partial",2,"")))</f>
        <v/>
      </c>
      <c r="AT8" s="87" t="str">
        <f>IF('Data Entry'!AT48="Yes",1,IF('Data Entry'!AT48="No",0,IF('Data Entry'!AT48="Partial",2,"")))</f>
        <v/>
      </c>
      <c r="AU8" s="87" t="str">
        <f>IF('Data Entry'!AU48="Yes",1,IF('Data Entry'!AU48="No",0,IF('Data Entry'!AU48="Partial",2,"")))</f>
        <v/>
      </c>
      <c r="AV8" s="87" t="str">
        <f>IF('Data Entry'!AV48="Yes",1,IF('Data Entry'!AV48="No",0,IF('Data Entry'!AV48="Partial",2,"")))</f>
        <v/>
      </c>
      <c r="AW8" s="87" t="str">
        <f>IF('Data Entry'!AW48="Yes",1,IF('Data Entry'!AW48="No",0,IF('Data Entry'!AW48="Partial",2,"")))</f>
        <v/>
      </c>
      <c r="AX8" s="87" t="str">
        <f>IF('Data Entry'!AX48="Yes",1,IF('Data Entry'!AX48="No",0,IF('Data Entry'!AX48="Partial",2,"")))</f>
        <v/>
      </c>
      <c r="AY8" s="87" t="str">
        <f>IF('Data Entry'!AY48="Yes",1,IF('Data Entry'!AY48="No",0,IF('Data Entry'!AY48="Partial",2,"")))</f>
        <v/>
      </c>
      <c r="AZ8" s="87" t="str">
        <f>IF('Data Entry'!AZ48="Yes",1,IF('Data Entry'!AZ48="No",0,IF('Data Entry'!AZ48="Partial",2,"")))</f>
        <v/>
      </c>
      <c r="BA8" s="87" t="str">
        <f>IF('Data Entry'!BA48="Yes",1,IF('Data Entry'!BA48="No",0,IF('Data Entry'!BA48="Partial",2,"")))</f>
        <v/>
      </c>
      <c r="BB8" s="87" t="str">
        <f>IF('Data Entry'!BB48="Yes",1,IF('Data Entry'!BB48="No",0,IF('Data Entry'!BB48="Partial",2,"")))</f>
        <v/>
      </c>
      <c r="BC8" s="87" t="str">
        <f>IF('Data Entry'!BC48="Yes",1,IF('Data Entry'!BC48="No",0,IF('Data Entry'!BC48="Partial",2,"")))</f>
        <v/>
      </c>
      <c r="BD8" s="87" t="str">
        <f>IF('Data Entry'!BD48="Yes",1,IF('Data Entry'!BD48="No",0,IF('Data Entry'!BD48="Partial",2,"")))</f>
        <v/>
      </c>
      <c r="BE8" s="87" t="str">
        <f>IF('Data Entry'!BE48="Yes",1,IF('Data Entry'!BE48="No",0,IF('Data Entry'!BE48="Partial",2,"")))</f>
        <v/>
      </c>
      <c r="BF8" s="87" t="str">
        <f>IF('Data Entry'!BF48="Yes",1,IF('Data Entry'!BF48="No",0,IF('Data Entry'!BF48="Partial",2,"")))</f>
        <v/>
      </c>
      <c r="BG8" s="87" t="str">
        <f>IF('Data Entry'!BG48="Yes",1,IF('Data Entry'!BG48="No",0,IF('Data Entry'!BG48="Partial",2,"")))</f>
        <v/>
      </c>
      <c r="BH8" s="87" t="str">
        <f>IF('Data Entry'!BH48="Yes",1,IF('Data Entry'!BH48="No",0,IF('Data Entry'!BH48="Partial",2,"")))</f>
        <v/>
      </c>
      <c r="BI8" s="87" t="str">
        <f>IF('Data Entry'!BI48="Yes",1,IF('Data Entry'!BI48="No",0,IF('Data Entry'!BI48="Partial",2,"")))</f>
        <v/>
      </c>
      <c r="BJ8" s="87" t="str">
        <f>IF('Data Entry'!BJ48="Yes",1,IF('Data Entry'!BJ48="No",0,IF('Data Entry'!BJ48="Partial",2,"")))</f>
        <v/>
      </c>
      <c r="BK8" s="87" t="str">
        <f>IF('Data Entry'!BK48="Yes",1,IF('Data Entry'!BK48="No",0,IF('Data Entry'!BK48="Partial",2,"")))</f>
        <v/>
      </c>
      <c r="BL8" s="87" t="str">
        <f>IF('Data Entry'!BL48="Yes",1,IF('Data Entry'!BL48="No",0,IF('Data Entry'!BL48="Partial",2,"")))</f>
        <v/>
      </c>
      <c r="BM8" s="87" t="str">
        <f>IF('Data Entry'!BM48="Yes",1,IF('Data Entry'!BM48="No",0,IF('Data Entry'!BM48="Partial",2,"")))</f>
        <v/>
      </c>
      <c r="BN8" s="87" t="str">
        <f>IF('Data Entry'!BN48="Yes",1,IF('Data Entry'!BN48="No",0,IF('Data Entry'!BN48="Partial",2,"")))</f>
        <v/>
      </c>
      <c r="BO8" s="87" t="str">
        <f>IF('Data Entry'!BO48="Yes",1,IF('Data Entry'!BO48="No",0,IF('Data Entry'!BO48="Partial",2,"")))</f>
        <v/>
      </c>
      <c r="BP8" s="87" t="str">
        <f>IF('Data Entry'!BP48="Yes",1,IF('Data Entry'!BP48="No",0,IF('Data Entry'!BP48="Partial",2,"")))</f>
        <v/>
      </c>
      <c r="BQ8" s="87" t="str">
        <f>IF('Data Entry'!BQ48="Yes",1,IF('Data Entry'!BQ48="No",0,IF('Data Entry'!BQ48="Partial",2,"")))</f>
        <v/>
      </c>
      <c r="BR8" s="87" t="str">
        <f>IF('Data Entry'!BR48="Yes",1,IF('Data Entry'!BR48="No",0,IF('Data Entry'!BR48="Partial",2,"")))</f>
        <v/>
      </c>
      <c r="BS8" s="87" t="str">
        <f>IF('Data Entry'!BS48="Yes",1,IF('Data Entry'!BS48="No",0,IF('Data Entry'!BS48="Partial",2,"")))</f>
        <v/>
      </c>
      <c r="BT8" s="87" t="str">
        <f>IF('Data Entry'!BT48="Yes",1,IF('Data Entry'!BT48="No",0,IF('Data Entry'!BT48="Partial",2,"")))</f>
        <v/>
      </c>
      <c r="BU8" s="87" t="str">
        <f>IF('Data Entry'!BU48="Yes",1,IF('Data Entry'!BU48="No",0,IF('Data Entry'!BU48="Partial",2,"")))</f>
        <v/>
      </c>
      <c r="BV8" s="87" t="str">
        <f>IF('Data Entry'!BV48="Yes",1,IF('Data Entry'!BV48="No",0,IF('Data Entry'!BV48="Partial",2,"")))</f>
        <v/>
      </c>
      <c r="BW8" s="87" t="str">
        <f>IF('Data Entry'!BW48="Yes",1,IF('Data Entry'!BW48="No",0,IF('Data Entry'!BW48="Partial",2,"")))</f>
        <v/>
      </c>
      <c r="BX8" s="87" t="str">
        <f>IF('Data Entry'!BX48="Yes",1,IF('Data Entry'!BX48="No",0,IF('Data Entry'!BX48="Partial",2,"")))</f>
        <v/>
      </c>
      <c r="BY8" s="87" t="str">
        <f>IF('Data Entry'!BY48="Yes",1,IF('Data Entry'!BY48="No",0,IF('Data Entry'!BY48="Partial",2,"")))</f>
        <v/>
      </c>
      <c r="BZ8" s="87" t="str">
        <f>IF('Data Entry'!BZ48="Yes",1,IF('Data Entry'!BZ48="No",0,IF('Data Entry'!BZ48="Partial",2,"")))</f>
        <v/>
      </c>
      <c r="CA8" s="87" t="str">
        <f>IF('Data Entry'!CA48="Yes",1,IF('Data Entry'!CA48="No",0,IF('Data Entry'!CA48="Partial",2,"")))</f>
        <v/>
      </c>
      <c r="CB8" s="87" t="str">
        <f>IF('Data Entry'!CB48="Yes",1,IF('Data Entry'!CB48="No",0,IF('Data Entry'!CB48="Partial",2,"")))</f>
        <v/>
      </c>
      <c r="CC8" s="87" t="str">
        <f>IF('Data Entry'!CC48="Yes",1,IF('Data Entry'!CC48="No",0,IF('Data Entry'!CC48="Partial",2,"")))</f>
        <v/>
      </c>
      <c r="CD8" s="87" t="str">
        <f>IF('Data Entry'!CD48="Yes",1,IF('Data Entry'!CD48="No",0,IF('Data Entry'!CD48="Partial",2,"")))</f>
        <v/>
      </c>
      <c r="CE8" s="87" t="str">
        <f>IF('Data Entry'!CE48="Yes",1,IF('Data Entry'!CE48="No",0,IF('Data Entry'!CE48="Partial",2,"")))</f>
        <v/>
      </c>
      <c r="CF8" s="87" t="str">
        <f>IF('Data Entry'!CF48="Yes",1,IF('Data Entry'!CF48="No",0,IF('Data Entry'!CF48="Partial",2,"")))</f>
        <v/>
      </c>
      <c r="CG8" s="87" t="str">
        <f>IF('Data Entry'!CG48="Yes",1,IF('Data Entry'!CG48="No",0,IF('Data Entry'!CG48="Partial",2,"")))</f>
        <v/>
      </c>
      <c r="CH8" s="87" t="str">
        <f>IF('Data Entry'!CH48="Yes",1,IF('Data Entry'!CH48="No",0,IF('Data Entry'!CH48="Partial",2,"")))</f>
        <v/>
      </c>
      <c r="CI8" s="87" t="str">
        <f>IF('Data Entry'!CI48="Yes",1,IF('Data Entry'!CI48="No",0,IF('Data Entry'!CI48="Partial",2,"")))</f>
        <v/>
      </c>
      <c r="CJ8" s="87" t="str">
        <f>IF('Data Entry'!CJ48="Yes",1,IF('Data Entry'!CJ48="No",0,IF('Data Entry'!CJ48="Partial",2,"")))</f>
        <v/>
      </c>
      <c r="CK8" s="87" t="str">
        <f>IF('Data Entry'!CK48="Yes",1,IF('Data Entry'!CK48="No",0,IF('Data Entry'!CK48="Partial",2,"")))</f>
        <v/>
      </c>
      <c r="CL8" s="87" t="str">
        <f>IF('Data Entry'!CL48="Yes",1,IF('Data Entry'!CL48="No",0,IF('Data Entry'!CL48="Partial",2,"")))</f>
        <v/>
      </c>
      <c r="CM8" s="87" t="str">
        <f>IF('Data Entry'!CM48="Yes",1,IF('Data Entry'!CM48="No",0,IF('Data Entry'!CM48="Partial",2,"")))</f>
        <v/>
      </c>
      <c r="CN8" s="87" t="str">
        <f>IF('Data Entry'!CN48="Yes",1,IF('Data Entry'!CN48="No",0,IF('Data Entry'!CN48="Partial",2,"")))</f>
        <v/>
      </c>
      <c r="CO8" s="87" t="str">
        <f>IF('Data Entry'!CO48="Yes",1,IF('Data Entry'!CO48="No",0,IF('Data Entry'!CO48="Partial",2,"")))</f>
        <v/>
      </c>
      <c r="CP8" s="87" t="str">
        <f>IF('Data Entry'!CP48="Yes",1,IF('Data Entry'!CP48="No",0,IF('Data Entry'!CP48="Partial",2,"")))</f>
        <v/>
      </c>
      <c r="CQ8" s="87" t="str">
        <f>IF('Data Entry'!CQ48="Yes",1,IF('Data Entry'!CQ48="No",0,IF('Data Entry'!CQ48="Partial",2,"")))</f>
        <v/>
      </c>
      <c r="CR8" s="87" t="str">
        <f>IF('Data Entry'!CR48="Yes",1,IF('Data Entry'!CR48="No",0,IF('Data Entry'!CR48="Partial",2,"")))</f>
        <v/>
      </c>
      <c r="CS8" s="87" t="str">
        <f>IF('Data Entry'!CS48="Yes",1,IF('Data Entry'!CS48="No",0,IF('Data Entry'!CS48="Partial",2,"")))</f>
        <v/>
      </c>
      <c r="CT8" s="87" t="str">
        <f>IF('Data Entry'!CT48="Yes",1,IF('Data Entry'!CT48="No",0,IF('Data Entry'!CT48="Partial",2,"")))</f>
        <v/>
      </c>
      <c r="CU8" s="87" t="str">
        <f>IF('Data Entry'!CU48="Yes",1,IF('Data Entry'!CU48="No",0,IF('Data Entry'!CU48="Partial",2,"")))</f>
        <v/>
      </c>
      <c r="CV8" s="87" t="str">
        <f>IF('Data Entry'!CV48="Yes",1,IF('Data Entry'!CV48="No",0,IF('Data Entry'!CV48="Partial",2,"")))</f>
        <v/>
      </c>
      <c r="CW8" s="87" t="str">
        <f>IF('Data Entry'!CW48="Yes",1,IF('Data Entry'!CW48="No",0,IF('Data Entry'!CW48="Partial",2,"")))</f>
        <v/>
      </c>
      <c r="CX8" s="87" t="str">
        <f>IF('Data Entry'!CX48="Yes",1,IF('Data Entry'!CX48="No",0,IF('Data Entry'!CX48="Partial",2,"")))</f>
        <v/>
      </c>
      <c r="CY8" s="87" t="str">
        <f>IF('Data Entry'!CY48="Yes",1,IF('Data Entry'!CY48="No",0,IF('Data Entry'!CY48="Partial",2,"")))</f>
        <v/>
      </c>
      <c r="CZ8" s="87" t="str">
        <f>IF('Data Entry'!CZ48="Yes",1,IF('Data Entry'!CZ48="No",0,IF('Data Entry'!CZ48="Partial",2,"")))</f>
        <v/>
      </c>
      <c r="DA8" s="87" t="str">
        <f>IF('Data Entry'!DA48="Yes",1,IF('Data Entry'!DA48="No",0,IF('Data Entry'!DA48="Partial",2,"")))</f>
        <v/>
      </c>
      <c r="DB8" s="87" t="str">
        <f>IF('Data Entry'!DB48="Yes",1,IF('Data Entry'!DB48="No",0,IF('Data Entry'!DB48="Partial",2,"")))</f>
        <v/>
      </c>
      <c r="DC8" s="87" t="str">
        <f>IF('Data Entry'!DC48="Yes",1,IF('Data Entry'!DC48="No",0,IF('Data Entry'!DC48="Partial",2,"")))</f>
        <v/>
      </c>
      <c r="DD8" s="87" t="str">
        <f>IF('Data Entry'!DD48="Yes",1,IF('Data Entry'!DD48="No",0,IF('Data Entry'!DD48="Partial",2,"")))</f>
        <v/>
      </c>
      <c r="DE8" s="87" t="str">
        <f>IF('Data Entry'!DE48="Yes",1,IF('Data Entry'!DE48="No",0,IF('Data Entry'!DE48="Partial",2,"")))</f>
        <v/>
      </c>
      <c r="DF8" s="87" t="str">
        <f>IF('Data Entry'!DF48="Yes",1,IF('Data Entry'!DF48="No",0,IF('Data Entry'!DF48="Partial",2,"")))</f>
        <v/>
      </c>
      <c r="DG8" s="87" t="str">
        <f>IF('Data Entry'!DG48="Yes",1,IF('Data Entry'!DG48="No",0,IF('Data Entry'!DG48="Partial",2,"")))</f>
        <v/>
      </c>
      <c r="DH8" s="87" t="str">
        <f>IF('Data Entry'!DH48="Yes",1,IF('Data Entry'!DH48="No",0,IF('Data Entry'!DH48="Partial",2,"")))</f>
        <v/>
      </c>
      <c r="DI8" s="87" t="str">
        <f>IF('Data Entry'!DI48="Yes",1,IF('Data Entry'!DI48="No",0,IF('Data Entry'!DI48="Partial",2,"")))</f>
        <v/>
      </c>
      <c r="DJ8" s="87" t="str">
        <f>IF('Data Entry'!DJ48="Yes",1,IF('Data Entry'!DJ48="No",0,IF('Data Entry'!DJ48="Partial",2,"")))</f>
        <v/>
      </c>
      <c r="DK8" s="87" t="str">
        <f>IF('Data Entry'!DK48="Yes",1,IF('Data Entry'!DK48="No",0,IF('Data Entry'!DK48="Partial",2,"")))</f>
        <v/>
      </c>
      <c r="DL8" s="87" t="str">
        <f>IF('Data Entry'!DL48="Yes",1,IF('Data Entry'!DL48="No",0,IF('Data Entry'!DL48="Partial",2,"")))</f>
        <v/>
      </c>
      <c r="DM8" s="87" t="str">
        <f>IF('Data Entry'!DM48="Yes",1,IF('Data Entry'!DM48="No",0,IF('Data Entry'!DM48="Partial",2,"")))</f>
        <v/>
      </c>
      <c r="DN8" s="87" t="str">
        <f>IF('Data Entry'!DN48="Yes",1,IF('Data Entry'!DN48="No",0,IF('Data Entry'!DN48="Partial",2,"")))</f>
        <v/>
      </c>
      <c r="DO8" s="87" t="str">
        <f>IF('Data Entry'!DO48="Yes",1,IF('Data Entry'!DO48="No",0,IF('Data Entry'!DO48="Partial",2,"")))</f>
        <v/>
      </c>
      <c r="DP8" s="87" t="str">
        <f>IF('Data Entry'!DP48="Yes",1,IF('Data Entry'!DP48="No",0,IF('Data Entry'!DP48="Partial",2,"")))</f>
        <v/>
      </c>
      <c r="DQ8" s="87" t="str">
        <f>IF('Data Entry'!DQ48="Yes",1,IF('Data Entry'!DQ48="No",0,IF('Data Entry'!DQ48="Partial",2,"")))</f>
        <v/>
      </c>
      <c r="DR8" s="87" t="str">
        <f>IF('Data Entry'!DR48="Yes",1,IF('Data Entry'!DR48="No",0,IF('Data Entry'!DR48="Partial",2,"")))</f>
        <v/>
      </c>
      <c r="DS8" s="87" t="str">
        <f>IF('Data Entry'!DS48="Yes",1,IF('Data Entry'!DS48="No",0,IF('Data Entry'!DS48="Partial",2,"")))</f>
        <v/>
      </c>
      <c r="DT8" s="87" t="str">
        <f>IF('Data Entry'!DT48="Yes",1,IF('Data Entry'!DT48="No",0,IF('Data Entry'!DT48="Partial",2,"")))</f>
        <v/>
      </c>
    </row>
    <row r="9" spans="1:124">
      <c r="A9" s="172" t="s">
        <v>33</v>
      </c>
      <c r="B9" s="173"/>
      <c r="C9" s="173"/>
      <c r="D9" s="174"/>
      <c r="E9" s="87" t="str">
        <f>IF('Data Entry'!E49="Yes",1,IF('Data Entry'!E49="No",0,IF('Data Entry'!E49="Partial",2,"")))</f>
        <v/>
      </c>
      <c r="F9" s="87" t="str">
        <f>IF('Data Entry'!F49="Yes",1,IF('Data Entry'!F49="No",0,IF('Data Entry'!F49="Partial",2,"")))</f>
        <v/>
      </c>
      <c r="G9" s="87" t="str">
        <f>IF('Data Entry'!G49="Yes",1,IF('Data Entry'!G49="No",0,IF('Data Entry'!G49="Partial",2,"")))</f>
        <v/>
      </c>
      <c r="H9" s="87" t="str">
        <f>IF('Data Entry'!H49="Yes",1,IF('Data Entry'!H49="No",0,IF('Data Entry'!H49="Partial",2,"")))</f>
        <v/>
      </c>
      <c r="I9" s="87" t="str">
        <f>IF('Data Entry'!I49="Yes",1,IF('Data Entry'!I49="No",0,IF('Data Entry'!I49="Partial",2,"")))</f>
        <v/>
      </c>
      <c r="J9" s="87" t="str">
        <f>IF('Data Entry'!J49="Yes",1,IF('Data Entry'!J49="No",0,IF('Data Entry'!J49="Partial",2,"")))</f>
        <v/>
      </c>
      <c r="K9" s="87" t="str">
        <f>IF('Data Entry'!K49="Yes",1,IF('Data Entry'!K49="No",0,IF('Data Entry'!K49="Partial",2,"")))</f>
        <v/>
      </c>
      <c r="L9" s="87" t="str">
        <f>IF('Data Entry'!L49="Yes",1,IF('Data Entry'!L49="No",0,IF('Data Entry'!L49="Partial",2,"")))</f>
        <v/>
      </c>
      <c r="M9" s="87" t="str">
        <f>IF('Data Entry'!M49="Yes",1,IF('Data Entry'!M49="No",0,IF('Data Entry'!M49="Partial",2,"")))</f>
        <v/>
      </c>
      <c r="N9" s="87" t="str">
        <f>IF('Data Entry'!N49="Yes",1,IF('Data Entry'!N49="No",0,IF('Data Entry'!N49="Partial",2,"")))</f>
        <v/>
      </c>
      <c r="O9" s="87" t="str">
        <f>IF('Data Entry'!O49="Yes",1,IF('Data Entry'!O49="No",0,IF('Data Entry'!O49="Partial",2,"")))</f>
        <v/>
      </c>
      <c r="P9" s="87" t="str">
        <f>IF('Data Entry'!P49="Yes",1,IF('Data Entry'!P49="No",0,IF('Data Entry'!P49="Partial",2,"")))</f>
        <v/>
      </c>
      <c r="Q9" s="87" t="str">
        <f>IF('Data Entry'!Q49="Yes",1,IF('Data Entry'!Q49="No",0,IF('Data Entry'!Q49="Partial",2,"")))</f>
        <v/>
      </c>
      <c r="R9" s="87" t="str">
        <f>IF('Data Entry'!R49="Yes",1,IF('Data Entry'!R49="No",0,IF('Data Entry'!R49="Partial",2,"")))</f>
        <v/>
      </c>
      <c r="S9" s="87" t="str">
        <f>IF('Data Entry'!S49="Yes",1,IF('Data Entry'!S49="No",0,IF('Data Entry'!S49="Partial",2,"")))</f>
        <v/>
      </c>
      <c r="T9" s="87" t="str">
        <f>IF('Data Entry'!T49="Yes",1,IF('Data Entry'!T49="No",0,IF('Data Entry'!T49="Partial",2,"")))</f>
        <v/>
      </c>
      <c r="U9" s="87" t="str">
        <f>IF('Data Entry'!U49="Yes",1,IF('Data Entry'!U49="No",0,IF('Data Entry'!U49="Partial",2,"")))</f>
        <v/>
      </c>
      <c r="V9" s="87" t="str">
        <f>IF('Data Entry'!V49="Yes",1,IF('Data Entry'!V49="No",0,IF('Data Entry'!V49="Partial",2,"")))</f>
        <v/>
      </c>
      <c r="W9" s="87" t="str">
        <f>IF('Data Entry'!W49="Yes",1,IF('Data Entry'!W49="No",0,IF('Data Entry'!W49="Partial",2,"")))</f>
        <v/>
      </c>
      <c r="X9" s="87" t="str">
        <f>IF('Data Entry'!X49="Yes",1,IF('Data Entry'!X49="No",0,IF('Data Entry'!X49="Partial",2,"")))</f>
        <v/>
      </c>
      <c r="Y9" s="87" t="str">
        <f>IF('Data Entry'!Y49="Yes",1,IF('Data Entry'!Y49="No",0,IF('Data Entry'!Y49="Partial",2,"")))</f>
        <v/>
      </c>
      <c r="Z9" s="87" t="str">
        <f>IF('Data Entry'!Z49="Yes",1,IF('Data Entry'!Z49="No",0,IF('Data Entry'!Z49="Partial",2,"")))</f>
        <v/>
      </c>
      <c r="AA9" s="87" t="str">
        <f>IF('Data Entry'!AA49="Yes",1,IF('Data Entry'!AA49="No",0,IF('Data Entry'!AA49="Partial",2,"")))</f>
        <v/>
      </c>
      <c r="AB9" s="87" t="str">
        <f>IF('Data Entry'!AB49="Yes",1,IF('Data Entry'!AB49="No",0,IF('Data Entry'!AB49="Partial",2,"")))</f>
        <v/>
      </c>
      <c r="AC9" s="87" t="str">
        <f>IF('Data Entry'!AC49="Yes",1,IF('Data Entry'!AC49="No",0,IF('Data Entry'!AC49="Partial",2,"")))</f>
        <v/>
      </c>
      <c r="AD9" s="87" t="str">
        <f>IF('Data Entry'!AD49="Yes",1,IF('Data Entry'!AD49="No",0,IF('Data Entry'!AD49="Partial",2,"")))</f>
        <v/>
      </c>
      <c r="AE9" s="87" t="str">
        <f>IF('Data Entry'!AE49="Yes",1,IF('Data Entry'!AE49="No",0,IF('Data Entry'!AE49="Partial",2,"")))</f>
        <v/>
      </c>
      <c r="AF9" s="87" t="str">
        <f>IF('Data Entry'!AF49="Yes",1,IF('Data Entry'!AF49="No",0,IF('Data Entry'!AF49="Partial",2,"")))</f>
        <v/>
      </c>
      <c r="AG9" s="87" t="str">
        <f>IF('Data Entry'!AG49="Yes",1,IF('Data Entry'!AG49="No",0,IF('Data Entry'!AG49="Partial",2,"")))</f>
        <v/>
      </c>
      <c r="AH9" s="87" t="str">
        <f>IF('Data Entry'!AH49="Yes",1,IF('Data Entry'!AH49="No",0,IF('Data Entry'!AH49="Partial",2,"")))</f>
        <v/>
      </c>
      <c r="AI9" s="87" t="str">
        <f>IF('Data Entry'!AI49="Yes",1,IF('Data Entry'!AI49="No",0,IF('Data Entry'!AI49="Partial",2,"")))</f>
        <v/>
      </c>
      <c r="AJ9" s="87" t="str">
        <f>IF('Data Entry'!AJ49="Yes",1,IF('Data Entry'!AJ49="No",0,IF('Data Entry'!AJ49="Partial",2,"")))</f>
        <v/>
      </c>
      <c r="AK9" s="87" t="str">
        <f>IF('Data Entry'!AK49="Yes",1,IF('Data Entry'!AK49="No",0,IF('Data Entry'!AK49="Partial",2,"")))</f>
        <v/>
      </c>
      <c r="AL9" s="87" t="str">
        <f>IF('Data Entry'!AL49="Yes",1,IF('Data Entry'!AL49="No",0,IF('Data Entry'!AL49="Partial",2,"")))</f>
        <v/>
      </c>
      <c r="AM9" s="87" t="str">
        <f>IF('Data Entry'!AM49="Yes",1,IF('Data Entry'!AM49="No",0,IF('Data Entry'!AM49="Partial",2,"")))</f>
        <v/>
      </c>
      <c r="AN9" s="91" t="str">
        <f>IF('Data Entry'!AN49="Yes",1,IF('Data Entry'!AN49="No",0,IF('Data Entry'!AN49="Partial",2,"")))</f>
        <v/>
      </c>
      <c r="AO9" s="87" t="str">
        <f>IF('Data Entry'!AO49="Yes",1,IF('Data Entry'!AO49="No",0,IF('Data Entry'!AO49="Partial",2,"")))</f>
        <v/>
      </c>
      <c r="AP9" s="87" t="str">
        <f>IF('Data Entry'!AP49="Yes",1,IF('Data Entry'!AP49="No",0,IF('Data Entry'!AP49="Partial",2,"")))</f>
        <v/>
      </c>
      <c r="AQ9" s="87" t="str">
        <f>IF('Data Entry'!AQ49="Yes",1,IF('Data Entry'!AQ49="No",0,IF('Data Entry'!AQ49="Partial",2,"")))</f>
        <v/>
      </c>
      <c r="AR9" s="87" t="str">
        <f>IF('Data Entry'!AR49="Yes",1,IF('Data Entry'!AR49="No",0,IF('Data Entry'!AR49="Partial",2,"")))</f>
        <v/>
      </c>
      <c r="AS9" s="87" t="str">
        <f>IF('Data Entry'!AS49="Yes",1,IF('Data Entry'!AS49="No",0,IF('Data Entry'!AS49="Partial",2,"")))</f>
        <v/>
      </c>
      <c r="AT9" s="87" t="str">
        <f>IF('Data Entry'!AT49="Yes",1,IF('Data Entry'!AT49="No",0,IF('Data Entry'!AT49="Partial",2,"")))</f>
        <v/>
      </c>
      <c r="AU9" s="87" t="str">
        <f>IF('Data Entry'!AU49="Yes",1,IF('Data Entry'!AU49="No",0,IF('Data Entry'!AU49="Partial",2,"")))</f>
        <v/>
      </c>
      <c r="AV9" s="87" t="str">
        <f>IF('Data Entry'!AV49="Yes",1,IF('Data Entry'!AV49="No",0,IF('Data Entry'!AV49="Partial",2,"")))</f>
        <v/>
      </c>
      <c r="AW9" s="87" t="str">
        <f>IF('Data Entry'!AW49="Yes",1,IF('Data Entry'!AW49="No",0,IF('Data Entry'!AW49="Partial",2,"")))</f>
        <v/>
      </c>
      <c r="AX9" s="87" t="str">
        <f>IF('Data Entry'!AX49="Yes",1,IF('Data Entry'!AX49="No",0,IF('Data Entry'!AX49="Partial",2,"")))</f>
        <v/>
      </c>
      <c r="AY9" s="87" t="str">
        <f>IF('Data Entry'!AY49="Yes",1,IF('Data Entry'!AY49="No",0,IF('Data Entry'!AY49="Partial",2,"")))</f>
        <v/>
      </c>
      <c r="AZ9" s="87" t="str">
        <f>IF('Data Entry'!AZ49="Yes",1,IF('Data Entry'!AZ49="No",0,IF('Data Entry'!AZ49="Partial",2,"")))</f>
        <v/>
      </c>
      <c r="BA9" s="87" t="str">
        <f>IF('Data Entry'!BA49="Yes",1,IF('Data Entry'!BA49="No",0,IF('Data Entry'!BA49="Partial",2,"")))</f>
        <v/>
      </c>
      <c r="BB9" s="87" t="str">
        <f>IF('Data Entry'!BB49="Yes",1,IF('Data Entry'!BB49="No",0,IF('Data Entry'!BB49="Partial",2,"")))</f>
        <v/>
      </c>
      <c r="BC9" s="87" t="str">
        <f>IF('Data Entry'!BC49="Yes",1,IF('Data Entry'!BC49="No",0,IF('Data Entry'!BC49="Partial",2,"")))</f>
        <v/>
      </c>
      <c r="BD9" s="87" t="str">
        <f>IF('Data Entry'!BD49="Yes",1,IF('Data Entry'!BD49="No",0,IF('Data Entry'!BD49="Partial",2,"")))</f>
        <v/>
      </c>
      <c r="BE9" s="87" t="str">
        <f>IF('Data Entry'!BE49="Yes",1,IF('Data Entry'!BE49="No",0,IF('Data Entry'!BE49="Partial",2,"")))</f>
        <v/>
      </c>
      <c r="BF9" s="87" t="str">
        <f>IF('Data Entry'!BF49="Yes",1,IF('Data Entry'!BF49="No",0,IF('Data Entry'!BF49="Partial",2,"")))</f>
        <v/>
      </c>
      <c r="BG9" s="87" t="str">
        <f>IF('Data Entry'!BG49="Yes",1,IF('Data Entry'!BG49="No",0,IF('Data Entry'!BG49="Partial",2,"")))</f>
        <v/>
      </c>
      <c r="BH9" s="87" t="str">
        <f>IF('Data Entry'!BH49="Yes",1,IF('Data Entry'!BH49="No",0,IF('Data Entry'!BH49="Partial",2,"")))</f>
        <v/>
      </c>
      <c r="BI9" s="87" t="str">
        <f>IF('Data Entry'!BI49="Yes",1,IF('Data Entry'!BI49="No",0,IF('Data Entry'!BI49="Partial",2,"")))</f>
        <v/>
      </c>
      <c r="BJ9" s="87" t="str">
        <f>IF('Data Entry'!BJ49="Yes",1,IF('Data Entry'!BJ49="No",0,IF('Data Entry'!BJ49="Partial",2,"")))</f>
        <v/>
      </c>
      <c r="BK9" s="87" t="str">
        <f>IF('Data Entry'!BK49="Yes",1,IF('Data Entry'!BK49="No",0,IF('Data Entry'!BK49="Partial",2,"")))</f>
        <v/>
      </c>
      <c r="BL9" s="87" t="str">
        <f>IF('Data Entry'!BL49="Yes",1,IF('Data Entry'!BL49="No",0,IF('Data Entry'!BL49="Partial",2,"")))</f>
        <v/>
      </c>
      <c r="BM9" s="87" t="str">
        <f>IF('Data Entry'!BM49="Yes",1,IF('Data Entry'!BM49="No",0,IF('Data Entry'!BM49="Partial",2,"")))</f>
        <v/>
      </c>
      <c r="BN9" s="87" t="str">
        <f>IF('Data Entry'!BN49="Yes",1,IF('Data Entry'!BN49="No",0,IF('Data Entry'!BN49="Partial",2,"")))</f>
        <v/>
      </c>
      <c r="BO9" s="87" t="str">
        <f>IF('Data Entry'!BO49="Yes",1,IF('Data Entry'!BO49="No",0,IF('Data Entry'!BO49="Partial",2,"")))</f>
        <v/>
      </c>
      <c r="BP9" s="87" t="str">
        <f>IF('Data Entry'!BP49="Yes",1,IF('Data Entry'!BP49="No",0,IF('Data Entry'!BP49="Partial",2,"")))</f>
        <v/>
      </c>
      <c r="BQ9" s="87" t="str">
        <f>IF('Data Entry'!BQ49="Yes",1,IF('Data Entry'!BQ49="No",0,IF('Data Entry'!BQ49="Partial",2,"")))</f>
        <v/>
      </c>
      <c r="BR9" s="87" t="str">
        <f>IF('Data Entry'!BR49="Yes",1,IF('Data Entry'!BR49="No",0,IF('Data Entry'!BR49="Partial",2,"")))</f>
        <v/>
      </c>
      <c r="BS9" s="87" t="str">
        <f>IF('Data Entry'!BS49="Yes",1,IF('Data Entry'!BS49="No",0,IF('Data Entry'!BS49="Partial",2,"")))</f>
        <v/>
      </c>
      <c r="BT9" s="87" t="str">
        <f>IF('Data Entry'!BT49="Yes",1,IF('Data Entry'!BT49="No",0,IF('Data Entry'!BT49="Partial",2,"")))</f>
        <v/>
      </c>
      <c r="BU9" s="87" t="str">
        <f>IF('Data Entry'!BU49="Yes",1,IF('Data Entry'!BU49="No",0,IF('Data Entry'!BU49="Partial",2,"")))</f>
        <v/>
      </c>
      <c r="BV9" s="87" t="str">
        <f>IF('Data Entry'!BV49="Yes",1,IF('Data Entry'!BV49="No",0,IF('Data Entry'!BV49="Partial",2,"")))</f>
        <v/>
      </c>
      <c r="BW9" s="87" t="str">
        <f>IF('Data Entry'!BW49="Yes",1,IF('Data Entry'!BW49="No",0,IF('Data Entry'!BW49="Partial",2,"")))</f>
        <v/>
      </c>
      <c r="BX9" s="87" t="str">
        <f>IF('Data Entry'!BX49="Yes",1,IF('Data Entry'!BX49="No",0,IF('Data Entry'!BX49="Partial",2,"")))</f>
        <v/>
      </c>
      <c r="BY9" s="87" t="str">
        <f>IF('Data Entry'!BY49="Yes",1,IF('Data Entry'!BY49="No",0,IF('Data Entry'!BY49="Partial",2,"")))</f>
        <v/>
      </c>
      <c r="BZ9" s="87" t="str">
        <f>IF('Data Entry'!BZ49="Yes",1,IF('Data Entry'!BZ49="No",0,IF('Data Entry'!BZ49="Partial",2,"")))</f>
        <v/>
      </c>
      <c r="CA9" s="87" t="str">
        <f>IF('Data Entry'!CA49="Yes",1,IF('Data Entry'!CA49="No",0,IF('Data Entry'!CA49="Partial",2,"")))</f>
        <v/>
      </c>
      <c r="CB9" s="87" t="str">
        <f>IF('Data Entry'!CB49="Yes",1,IF('Data Entry'!CB49="No",0,IF('Data Entry'!CB49="Partial",2,"")))</f>
        <v/>
      </c>
      <c r="CC9" s="87" t="str">
        <f>IF('Data Entry'!CC49="Yes",1,IF('Data Entry'!CC49="No",0,IF('Data Entry'!CC49="Partial",2,"")))</f>
        <v/>
      </c>
      <c r="CD9" s="87" t="str">
        <f>IF('Data Entry'!CD49="Yes",1,IF('Data Entry'!CD49="No",0,IF('Data Entry'!CD49="Partial",2,"")))</f>
        <v/>
      </c>
      <c r="CE9" s="87" t="str">
        <f>IF('Data Entry'!CE49="Yes",1,IF('Data Entry'!CE49="No",0,IF('Data Entry'!CE49="Partial",2,"")))</f>
        <v/>
      </c>
      <c r="CF9" s="87" t="str">
        <f>IF('Data Entry'!CF49="Yes",1,IF('Data Entry'!CF49="No",0,IF('Data Entry'!CF49="Partial",2,"")))</f>
        <v/>
      </c>
      <c r="CG9" s="87" t="str">
        <f>IF('Data Entry'!CG49="Yes",1,IF('Data Entry'!CG49="No",0,IF('Data Entry'!CG49="Partial",2,"")))</f>
        <v/>
      </c>
      <c r="CH9" s="87" t="str">
        <f>IF('Data Entry'!CH49="Yes",1,IF('Data Entry'!CH49="No",0,IF('Data Entry'!CH49="Partial",2,"")))</f>
        <v/>
      </c>
      <c r="CI9" s="87" t="str">
        <f>IF('Data Entry'!CI49="Yes",1,IF('Data Entry'!CI49="No",0,IF('Data Entry'!CI49="Partial",2,"")))</f>
        <v/>
      </c>
      <c r="CJ9" s="87" t="str">
        <f>IF('Data Entry'!CJ49="Yes",1,IF('Data Entry'!CJ49="No",0,IF('Data Entry'!CJ49="Partial",2,"")))</f>
        <v/>
      </c>
      <c r="CK9" s="87" t="str">
        <f>IF('Data Entry'!CK49="Yes",1,IF('Data Entry'!CK49="No",0,IF('Data Entry'!CK49="Partial",2,"")))</f>
        <v/>
      </c>
      <c r="CL9" s="87" t="str">
        <f>IF('Data Entry'!CL49="Yes",1,IF('Data Entry'!CL49="No",0,IF('Data Entry'!CL49="Partial",2,"")))</f>
        <v/>
      </c>
      <c r="CM9" s="87" t="str">
        <f>IF('Data Entry'!CM49="Yes",1,IF('Data Entry'!CM49="No",0,IF('Data Entry'!CM49="Partial",2,"")))</f>
        <v/>
      </c>
      <c r="CN9" s="87" t="str">
        <f>IF('Data Entry'!CN49="Yes",1,IF('Data Entry'!CN49="No",0,IF('Data Entry'!CN49="Partial",2,"")))</f>
        <v/>
      </c>
      <c r="CO9" s="87" t="str">
        <f>IF('Data Entry'!CO49="Yes",1,IF('Data Entry'!CO49="No",0,IF('Data Entry'!CO49="Partial",2,"")))</f>
        <v/>
      </c>
      <c r="CP9" s="87" t="str">
        <f>IF('Data Entry'!CP49="Yes",1,IF('Data Entry'!CP49="No",0,IF('Data Entry'!CP49="Partial",2,"")))</f>
        <v/>
      </c>
      <c r="CQ9" s="87" t="str">
        <f>IF('Data Entry'!CQ49="Yes",1,IF('Data Entry'!CQ49="No",0,IF('Data Entry'!CQ49="Partial",2,"")))</f>
        <v/>
      </c>
      <c r="CR9" s="87" t="str">
        <f>IF('Data Entry'!CR49="Yes",1,IF('Data Entry'!CR49="No",0,IF('Data Entry'!CR49="Partial",2,"")))</f>
        <v/>
      </c>
      <c r="CS9" s="87" t="str">
        <f>IF('Data Entry'!CS49="Yes",1,IF('Data Entry'!CS49="No",0,IF('Data Entry'!CS49="Partial",2,"")))</f>
        <v/>
      </c>
      <c r="CT9" s="87" t="str">
        <f>IF('Data Entry'!CT49="Yes",1,IF('Data Entry'!CT49="No",0,IF('Data Entry'!CT49="Partial",2,"")))</f>
        <v/>
      </c>
      <c r="CU9" s="87" t="str">
        <f>IF('Data Entry'!CU49="Yes",1,IF('Data Entry'!CU49="No",0,IF('Data Entry'!CU49="Partial",2,"")))</f>
        <v/>
      </c>
      <c r="CV9" s="87" t="str">
        <f>IF('Data Entry'!CV49="Yes",1,IF('Data Entry'!CV49="No",0,IF('Data Entry'!CV49="Partial",2,"")))</f>
        <v/>
      </c>
      <c r="CW9" s="87" t="str">
        <f>IF('Data Entry'!CW49="Yes",1,IF('Data Entry'!CW49="No",0,IF('Data Entry'!CW49="Partial",2,"")))</f>
        <v/>
      </c>
      <c r="CX9" s="87" t="str">
        <f>IF('Data Entry'!CX49="Yes",1,IF('Data Entry'!CX49="No",0,IF('Data Entry'!CX49="Partial",2,"")))</f>
        <v/>
      </c>
      <c r="CY9" s="87" t="str">
        <f>IF('Data Entry'!CY49="Yes",1,IF('Data Entry'!CY49="No",0,IF('Data Entry'!CY49="Partial",2,"")))</f>
        <v/>
      </c>
      <c r="CZ9" s="87" t="str">
        <f>IF('Data Entry'!CZ49="Yes",1,IF('Data Entry'!CZ49="No",0,IF('Data Entry'!CZ49="Partial",2,"")))</f>
        <v/>
      </c>
      <c r="DA9" s="87" t="str">
        <f>IF('Data Entry'!DA49="Yes",1,IF('Data Entry'!DA49="No",0,IF('Data Entry'!DA49="Partial",2,"")))</f>
        <v/>
      </c>
      <c r="DB9" s="87" t="str">
        <f>IF('Data Entry'!DB49="Yes",1,IF('Data Entry'!DB49="No",0,IF('Data Entry'!DB49="Partial",2,"")))</f>
        <v/>
      </c>
      <c r="DC9" s="87" t="str">
        <f>IF('Data Entry'!DC49="Yes",1,IF('Data Entry'!DC49="No",0,IF('Data Entry'!DC49="Partial",2,"")))</f>
        <v/>
      </c>
      <c r="DD9" s="87" t="str">
        <f>IF('Data Entry'!DD49="Yes",1,IF('Data Entry'!DD49="No",0,IF('Data Entry'!DD49="Partial",2,"")))</f>
        <v/>
      </c>
      <c r="DE9" s="87" t="str">
        <f>IF('Data Entry'!DE49="Yes",1,IF('Data Entry'!DE49="No",0,IF('Data Entry'!DE49="Partial",2,"")))</f>
        <v/>
      </c>
      <c r="DF9" s="87" t="str">
        <f>IF('Data Entry'!DF49="Yes",1,IF('Data Entry'!DF49="No",0,IF('Data Entry'!DF49="Partial",2,"")))</f>
        <v/>
      </c>
      <c r="DG9" s="87" t="str">
        <f>IF('Data Entry'!DG49="Yes",1,IF('Data Entry'!DG49="No",0,IF('Data Entry'!DG49="Partial",2,"")))</f>
        <v/>
      </c>
      <c r="DH9" s="87" t="str">
        <f>IF('Data Entry'!DH49="Yes",1,IF('Data Entry'!DH49="No",0,IF('Data Entry'!DH49="Partial",2,"")))</f>
        <v/>
      </c>
      <c r="DI9" s="87" t="str">
        <f>IF('Data Entry'!DI49="Yes",1,IF('Data Entry'!DI49="No",0,IF('Data Entry'!DI49="Partial",2,"")))</f>
        <v/>
      </c>
      <c r="DJ9" s="87" t="str">
        <f>IF('Data Entry'!DJ49="Yes",1,IF('Data Entry'!DJ49="No",0,IF('Data Entry'!DJ49="Partial",2,"")))</f>
        <v/>
      </c>
      <c r="DK9" s="87" t="str">
        <f>IF('Data Entry'!DK49="Yes",1,IF('Data Entry'!DK49="No",0,IF('Data Entry'!DK49="Partial",2,"")))</f>
        <v/>
      </c>
      <c r="DL9" s="87" t="str">
        <f>IF('Data Entry'!DL49="Yes",1,IF('Data Entry'!DL49="No",0,IF('Data Entry'!DL49="Partial",2,"")))</f>
        <v/>
      </c>
      <c r="DM9" s="87" t="str">
        <f>IF('Data Entry'!DM49="Yes",1,IF('Data Entry'!DM49="No",0,IF('Data Entry'!DM49="Partial",2,"")))</f>
        <v/>
      </c>
      <c r="DN9" s="87" t="str">
        <f>IF('Data Entry'!DN49="Yes",1,IF('Data Entry'!DN49="No",0,IF('Data Entry'!DN49="Partial",2,"")))</f>
        <v/>
      </c>
      <c r="DO9" s="87" t="str">
        <f>IF('Data Entry'!DO49="Yes",1,IF('Data Entry'!DO49="No",0,IF('Data Entry'!DO49="Partial",2,"")))</f>
        <v/>
      </c>
      <c r="DP9" s="87" t="str">
        <f>IF('Data Entry'!DP49="Yes",1,IF('Data Entry'!DP49="No",0,IF('Data Entry'!DP49="Partial",2,"")))</f>
        <v/>
      </c>
      <c r="DQ9" s="87" t="str">
        <f>IF('Data Entry'!DQ49="Yes",1,IF('Data Entry'!DQ49="No",0,IF('Data Entry'!DQ49="Partial",2,"")))</f>
        <v/>
      </c>
      <c r="DR9" s="87" t="str">
        <f>IF('Data Entry'!DR49="Yes",1,IF('Data Entry'!DR49="No",0,IF('Data Entry'!DR49="Partial",2,"")))</f>
        <v/>
      </c>
      <c r="DS9" s="87" t="str">
        <f>IF('Data Entry'!DS49="Yes",1,IF('Data Entry'!DS49="No",0,IF('Data Entry'!DS49="Partial",2,"")))</f>
        <v/>
      </c>
      <c r="DT9" s="87" t="str">
        <f>IF('Data Entry'!DT49="Yes",1,IF('Data Entry'!DT49="No",0,IF('Data Entry'!DT49="Partial",2,"")))</f>
        <v/>
      </c>
    </row>
    <row r="10" spans="1:124">
      <c r="A10" s="172" t="s">
        <v>34</v>
      </c>
      <c r="B10" s="173"/>
      <c r="C10" s="173"/>
      <c r="D10" s="174"/>
      <c r="E10" s="87" t="str">
        <f>IF('Data Entry'!E50="Yes",1,IF('Data Entry'!E50="No",0,IF('Data Entry'!E50="Partial",2,"")))</f>
        <v/>
      </c>
      <c r="F10" s="87" t="str">
        <f>IF('Data Entry'!F50="Yes",1,IF('Data Entry'!F50="No",0,IF('Data Entry'!F50="Partial",2,"")))</f>
        <v/>
      </c>
      <c r="G10" s="87" t="str">
        <f>IF('Data Entry'!G50="Yes",1,IF('Data Entry'!G50="No",0,IF('Data Entry'!G50="Partial",2,"")))</f>
        <v/>
      </c>
      <c r="H10" s="87" t="str">
        <f>IF('Data Entry'!H50="Yes",1,IF('Data Entry'!H50="No",0,IF('Data Entry'!H50="Partial",2,"")))</f>
        <v/>
      </c>
      <c r="I10" s="87" t="str">
        <f>IF('Data Entry'!I50="Yes",1,IF('Data Entry'!I50="No",0,IF('Data Entry'!I50="Partial",2,"")))</f>
        <v/>
      </c>
      <c r="J10" s="87" t="str">
        <f>IF('Data Entry'!J50="Yes",1,IF('Data Entry'!J50="No",0,IF('Data Entry'!J50="Partial",2,"")))</f>
        <v/>
      </c>
      <c r="K10" s="87" t="str">
        <f>IF('Data Entry'!K50="Yes",1,IF('Data Entry'!K50="No",0,IF('Data Entry'!K50="Partial",2,"")))</f>
        <v/>
      </c>
      <c r="L10" s="87" t="str">
        <f>IF('Data Entry'!L50="Yes",1,IF('Data Entry'!L50="No",0,IF('Data Entry'!L50="Partial",2,"")))</f>
        <v/>
      </c>
      <c r="M10" s="87" t="str">
        <f>IF('Data Entry'!M50="Yes",1,IF('Data Entry'!M50="No",0,IF('Data Entry'!M50="Partial",2,"")))</f>
        <v/>
      </c>
      <c r="N10" s="87" t="str">
        <f>IF('Data Entry'!N50="Yes",1,IF('Data Entry'!N50="No",0,IF('Data Entry'!N50="Partial",2,"")))</f>
        <v/>
      </c>
      <c r="O10" s="87" t="str">
        <f>IF('Data Entry'!O50="Yes",1,IF('Data Entry'!O50="No",0,IF('Data Entry'!O50="Partial",2,"")))</f>
        <v/>
      </c>
      <c r="P10" s="87" t="str">
        <f>IF('Data Entry'!P50="Yes",1,IF('Data Entry'!P50="No",0,IF('Data Entry'!P50="Partial",2,"")))</f>
        <v/>
      </c>
      <c r="Q10" s="87" t="str">
        <f>IF('Data Entry'!Q50="Yes",1,IF('Data Entry'!Q50="No",0,IF('Data Entry'!Q50="Partial",2,"")))</f>
        <v/>
      </c>
      <c r="R10" s="87" t="str">
        <f>IF('Data Entry'!R50="Yes",1,IF('Data Entry'!R50="No",0,IF('Data Entry'!R50="Partial",2,"")))</f>
        <v/>
      </c>
      <c r="S10" s="87" t="str">
        <f>IF('Data Entry'!S50="Yes",1,IF('Data Entry'!S50="No",0,IF('Data Entry'!S50="Partial",2,"")))</f>
        <v/>
      </c>
      <c r="T10" s="87" t="str">
        <f>IF('Data Entry'!T50="Yes",1,IF('Data Entry'!T50="No",0,IF('Data Entry'!T50="Partial",2,"")))</f>
        <v/>
      </c>
      <c r="U10" s="87" t="str">
        <f>IF('Data Entry'!U50="Yes",1,IF('Data Entry'!U50="No",0,IF('Data Entry'!U50="Partial",2,"")))</f>
        <v/>
      </c>
      <c r="V10" s="87" t="str">
        <f>IF('Data Entry'!V50="Yes",1,IF('Data Entry'!V50="No",0,IF('Data Entry'!V50="Partial",2,"")))</f>
        <v/>
      </c>
      <c r="W10" s="87" t="str">
        <f>IF('Data Entry'!W50="Yes",1,IF('Data Entry'!W50="No",0,IF('Data Entry'!W50="Partial",2,"")))</f>
        <v/>
      </c>
      <c r="X10" s="87" t="str">
        <f>IF('Data Entry'!X50="Yes",1,IF('Data Entry'!X50="No",0,IF('Data Entry'!X50="Partial",2,"")))</f>
        <v/>
      </c>
      <c r="Y10" s="87" t="str">
        <f>IF('Data Entry'!Y50="Yes",1,IF('Data Entry'!Y50="No",0,IF('Data Entry'!Y50="Partial",2,"")))</f>
        <v/>
      </c>
      <c r="Z10" s="87" t="str">
        <f>IF('Data Entry'!Z50="Yes",1,IF('Data Entry'!Z50="No",0,IF('Data Entry'!Z50="Partial",2,"")))</f>
        <v/>
      </c>
      <c r="AA10" s="87" t="str">
        <f>IF('Data Entry'!AA50="Yes",1,IF('Data Entry'!AA50="No",0,IF('Data Entry'!AA50="Partial",2,"")))</f>
        <v/>
      </c>
      <c r="AB10" s="87" t="str">
        <f>IF('Data Entry'!AB50="Yes",1,IF('Data Entry'!AB50="No",0,IF('Data Entry'!AB50="Partial",2,"")))</f>
        <v/>
      </c>
      <c r="AC10" s="87" t="str">
        <f>IF('Data Entry'!AC50="Yes",1,IF('Data Entry'!AC50="No",0,IF('Data Entry'!AC50="Partial",2,"")))</f>
        <v/>
      </c>
      <c r="AD10" s="87" t="str">
        <f>IF('Data Entry'!AD50="Yes",1,IF('Data Entry'!AD50="No",0,IF('Data Entry'!AD50="Partial",2,"")))</f>
        <v/>
      </c>
      <c r="AE10" s="87" t="str">
        <f>IF('Data Entry'!AE50="Yes",1,IF('Data Entry'!AE50="No",0,IF('Data Entry'!AE50="Partial",2,"")))</f>
        <v/>
      </c>
      <c r="AF10" s="87" t="str">
        <f>IF('Data Entry'!AF50="Yes",1,IF('Data Entry'!AF50="No",0,IF('Data Entry'!AF50="Partial",2,"")))</f>
        <v/>
      </c>
      <c r="AG10" s="87" t="str">
        <f>IF('Data Entry'!AG50="Yes",1,IF('Data Entry'!AG50="No",0,IF('Data Entry'!AG50="Partial",2,"")))</f>
        <v/>
      </c>
      <c r="AH10" s="87" t="str">
        <f>IF('Data Entry'!AH50="Yes",1,IF('Data Entry'!AH50="No",0,IF('Data Entry'!AH50="Partial",2,"")))</f>
        <v/>
      </c>
      <c r="AI10" s="87" t="str">
        <f>IF('Data Entry'!AI50="Yes",1,IF('Data Entry'!AI50="No",0,IF('Data Entry'!AI50="Partial",2,"")))</f>
        <v/>
      </c>
      <c r="AJ10" s="87" t="str">
        <f>IF('Data Entry'!AJ50="Yes",1,IF('Data Entry'!AJ50="No",0,IF('Data Entry'!AJ50="Partial",2,"")))</f>
        <v/>
      </c>
      <c r="AK10" s="87" t="str">
        <f>IF('Data Entry'!AK50="Yes",1,IF('Data Entry'!AK50="No",0,IF('Data Entry'!AK50="Partial",2,"")))</f>
        <v/>
      </c>
      <c r="AL10" s="87" t="str">
        <f>IF('Data Entry'!AL50="Yes",1,IF('Data Entry'!AL50="No",0,IF('Data Entry'!AL50="Partial",2,"")))</f>
        <v/>
      </c>
      <c r="AM10" s="87" t="str">
        <f>IF('Data Entry'!AM50="Yes",1,IF('Data Entry'!AM50="No",0,IF('Data Entry'!AM50="Partial",2,"")))</f>
        <v/>
      </c>
      <c r="AN10" s="91" t="str">
        <f>IF('Data Entry'!AN50="Yes",1,IF('Data Entry'!AN50="No",0,IF('Data Entry'!AN50="Partial",2,"")))</f>
        <v/>
      </c>
      <c r="AO10" s="87" t="str">
        <f>IF('Data Entry'!AO50="Yes",1,IF('Data Entry'!AO50="No",0,IF('Data Entry'!AO50="Partial",2,"")))</f>
        <v/>
      </c>
      <c r="AP10" s="87" t="str">
        <f>IF('Data Entry'!AP50="Yes",1,IF('Data Entry'!AP50="No",0,IF('Data Entry'!AP50="Partial",2,"")))</f>
        <v/>
      </c>
      <c r="AQ10" s="87" t="str">
        <f>IF('Data Entry'!AQ50="Yes",1,IF('Data Entry'!AQ50="No",0,IF('Data Entry'!AQ50="Partial",2,"")))</f>
        <v/>
      </c>
      <c r="AR10" s="87" t="str">
        <f>IF('Data Entry'!AR50="Yes",1,IF('Data Entry'!AR50="No",0,IF('Data Entry'!AR50="Partial",2,"")))</f>
        <v/>
      </c>
      <c r="AS10" s="87" t="str">
        <f>IF('Data Entry'!AS50="Yes",1,IF('Data Entry'!AS50="No",0,IF('Data Entry'!AS50="Partial",2,"")))</f>
        <v/>
      </c>
      <c r="AT10" s="87" t="str">
        <f>IF('Data Entry'!AT50="Yes",1,IF('Data Entry'!AT50="No",0,IF('Data Entry'!AT50="Partial",2,"")))</f>
        <v/>
      </c>
      <c r="AU10" s="87" t="str">
        <f>IF('Data Entry'!AU50="Yes",1,IF('Data Entry'!AU50="No",0,IF('Data Entry'!AU50="Partial",2,"")))</f>
        <v/>
      </c>
      <c r="AV10" s="87" t="str">
        <f>IF('Data Entry'!AV50="Yes",1,IF('Data Entry'!AV50="No",0,IF('Data Entry'!AV50="Partial",2,"")))</f>
        <v/>
      </c>
      <c r="AW10" s="87" t="str">
        <f>IF('Data Entry'!AW50="Yes",1,IF('Data Entry'!AW50="No",0,IF('Data Entry'!AW50="Partial",2,"")))</f>
        <v/>
      </c>
      <c r="AX10" s="87" t="str">
        <f>IF('Data Entry'!AX50="Yes",1,IF('Data Entry'!AX50="No",0,IF('Data Entry'!AX50="Partial",2,"")))</f>
        <v/>
      </c>
      <c r="AY10" s="87" t="str">
        <f>IF('Data Entry'!AY50="Yes",1,IF('Data Entry'!AY50="No",0,IF('Data Entry'!AY50="Partial",2,"")))</f>
        <v/>
      </c>
      <c r="AZ10" s="87" t="str">
        <f>IF('Data Entry'!AZ50="Yes",1,IF('Data Entry'!AZ50="No",0,IF('Data Entry'!AZ50="Partial",2,"")))</f>
        <v/>
      </c>
      <c r="BA10" s="87" t="str">
        <f>IF('Data Entry'!BA50="Yes",1,IF('Data Entry'!BA50="No",0,IF('Data Entry'!BA50="Partial",2,"")))</f>
        <v/>
      </c>
      <c r="BB10" s="87" t="str">
        <f>IF('Data Entry'!BB50="Yes",1,IF('Data Entry'!BB50="No",0,IF('Data Entry'!BB50="Partial",2,"")))</f>
        <v/>
      </c>
      <c r="BC10" s="87" t="str">
        <f>IF('Data Entry'!BC50="Yes",1,IF('Data Entry'!BC50="No",0,IF('Data Entry'!BC50="Partial",2,"")))</f>
        <v/>
      </c>
      <c r="BD10" s="87" t="str">
        <f>IF('Data Entry'!BD50="Yes",1,IF('Data Entry'!BD50="No",0,IF('Data Entry'!BD50="Partial",2,"")))</f>
        <v/>
      </c>
      <c r="BE10" s="87" t="str">
        <f>IF('Data Entry'!BE50="Yes",1,IF('Data Entry'!BE50="No",0,IF('Data Entry'!BE50="Partial",2,"")))</f>
        <v/>
      </c>
      <c r="BF10" s="87" t="str">
        <f>IF('Data Entry'!BF50="Yes",1,IF('Data Entry'!BF50="No",0,IF('Data Entry'!BF50="Partial",2,"")))</f>
        <v/>
      </c>
      <c r="BG10" s="87" t="str">
        <f>IF('Data Entry'!BG50="Yes",1,IF('Data Entry'!BG50="No",0,IF('Data Entry'!BG50="Partial",2,"")))</f>
        <v/>
      </c>
      <c r="BH10" s="87" t="str">
        <f>IF('Data Entry'!BH50="Yes",1,IF('Data Entry'!BH50="No",0,IF('Data Entry'!BH50="Partial",2,"")))</f>
        <v/>
      </c>
      <c r="BI10" s="87" t="str">
        <f>IF('Data Entry'!BI50="Yes",1,IF('Data Entry'!BI50="No",0,IF('Data Entry'!BI50="Partial",2,"")))</f>
        <v/>
      </c>
      <c r="BJ10" s="87" t="str">
        <f>IF('Data Entry'!BJ50="Yes",1,IF('Data Entry'!BJ50="No",0,IF('Data Entry'!BJ50="Partial",2,"")))</f>
        <v/>
      </c>
      <c r="BK10" s="87" t="str">
        <f>IF('Data Entry'!BK50="Yes",1,IF('Data Entry'!BK50="No",0,IF('Data Entry'!BK50="Partial",2,"")))</f>
        <v/>
      </c>
      <c r="BL10" s="87" t="str">
        <f>IF('Data Entry'!BL50="Yes",1,IF('Data Entry'!BL50="No",0,IF('Data Entry'!BL50="Partial",2,"")))</f>
        <v/>
      </c>
      <c r="BM10" s="87" t="str">
        <f>IF('Data Entry'!BM50="Yes",1,IF('Data Entry'!BM50="No",0,IF('Data Entry'!BM50="Partial",2,"")))</f>
        <v/>
      </c>
      <c r="BN10" s="87" t="str">
        <f>IF('Data Entry'!BN50="Yes",1,IF('Data Entry'!BN50="No",0,IF('Data Entry'!BN50="Partial",2,"")))</f>
        <v/>
      </c>
      <c r="BO10" s="87" t="str">
        <f>IF('Data Entry'!BO50="Yes",1,IF('Data Entry'!BO50="No",0,IF('Data Entry'!BO50="Partial",2,"")))</f>
        <v/>
      </c>
      <c r="BP10" s="87" t="str">
        <f>IF('Data Entry'!BP50="Yes",1,IF('Data Entry'!BP50="No",0,IF('Data Entry'!BP50="Partial",2,"")))</f>
        <v/>
      </c>
      <c r="BQ10" s="87" t="str">
        <f>IF('Data Entry'!BQ50="Yes",1,IF('Data Entry'!BQ50="No",0,IF('Data Entry'!BQ50="Partial",2,"")))</f>
        <v/>
      </c>
      <c r="BR10" s="87" t="str">
        <f>IF('Data Entry'!BR50="Yes",1,IF('Data Entry'!BR50="No",0,IF('Data Entry'!BR50="Partial",2,"")))</f>
        <v/>
      </c>
      <c r="BS10" s="87" t="str">
        <f>IF('Data Entry'!BS50="Yes",1,IF('Data Entry'!BS50="No",0,IF('Data Entry'!BS50="Partial",2,"")))</f>
        <v/>
      </c>
      <c r="BT10" s="87" t="str">
        <f>IF('Data Entry'!BT50="Yes",1,IF('Data Entry'!BT50="No",0,IF('Data Entry'!BT50="Partial",2,"")))</f>
        <v/>
      </c>
      <c r="BU10" s="87" t="str">
        <f>IF('Data Entry'!BU50="Yes",1,IF('Data Entry'!BU50="No",0,IF('Data Entry'!BU50="Partial",2,"")))</f>
        <v/>
      </c>
      <c r="BV10" s="87" t="str">
        <f>IF('Data Entry'!BV50="Yes",1,IF('Data Entry'!BV50="No",0,IF('Data Entry'!BV50="Partial",2,"")))</f>
        <v/>
      </c>
      <c r="BW10" s="87" t="str">
        <f>IF('Data Entry'!BW50="Yes",1,IF('Data Entry'!BW50="No",0,IF('Data Entry'!BW50="Partial",2,"")))</f>
        <v/>
      </c>
      <c r="BX10" s="87" t="str">
        <f>IF('Data Entry'!BX50="Yes",1,IF('Data Entry'!BX50="No",0,IF('Data Entry'!BX50="Partial",2,"")))</f>
        <v/>
      </c>
      <c r="BY10" s="87" t="str">
        <f>IF('Data Entry'!BY50="Yes",1,IF('Data Entry'!BY50="No",0,IF('Data Entry'!BY50="Partial",2,"")))</f>
        <v/>
      </c>
      <c r="BZ10" s="87" t="str">
        <f>IF('Data Entry'!BZ50="Yes",1,IF('Data Entry'!BZ50="No",0,IF('Data Entry'!BZ50="Partial",2,"")))</f>
        <v/>
      </c>
      <c r="CA10" s="87" t="str">
        <f>IF('Data Entry'!CA50="Yes",1,IF('Data Entry'!CA50="No",0,IF('Data Entry'!CA50="Partial",2,"")))</f>
        <v/>
      </c>
      <c r="CB10" s="87" t="str">
        <f>IF('Data Entry'!CB50="Yes",1,IF('Data Entry'!CB50="No",0,IF('Data Entry'!CB50="Partial",2,"")))</f>
        <v/>
      </c>
      <c r="CC10" s="87" t="str">
        <f>IF('Data Entry'!CC50="Yes",1,IF('Data Entry'!CC50="No",0,IF('Data Entry'!CC50="Partial",2,"")))</f>
        <v/>
      </c>
      <c r="CD10" s="87" t="str">
        <f>IF('Data Entry'!CD50="Yes",1,IF('Data Entry'!CD50="No",0,IF('Data Entry'!CD50="Partial",2,"")))</f>
        <v/>
      </c>
      <c r="CE10" s="87" t="str">
        <f>IF('Data Entry'!CE50="Yes",1,IF('Data Entry'!CE50="No",0,IF('Data Entry'!CE50="Partial",2,"")))</f>
        <v/>
      </c>
      <c r="CF10" s="87" t="str">
        <f>IF('Data Entry'!CF50="Yes",1,IF('Data Entry'!CF50="No",0,IF('Data Entry'!CF50="Partial",2,"")))</f>
        <v/>
      </c>
      <c r="CG10" s="87" t="str">
        <f>IF('Data Entry'!CG50="Yes",1,IF('Data Entry'!CG50="No",0,IF('Data Entry'!CG50="Partial",2,"")))</f>
        <v/>
      </c>
      <c r="CH10" s="87" t="str">
        <f>IF('Data Entry'!CH50="Yes",1,IF('Data Entry'!CH50="No",0,IF('Data Entry'!CH50="Partial",2,"")))</f>
        <v/>
      </c>
      <c r="CI10" s="87" t="str">
        <f>IF('Data Entry'!CI50="Yes",1,IF('Data Entry'!CI50="No",0,IF('Data Entry'!CI50="Partial",2,"")))</f>
        <v/>
      </c>
      <c r="CJ10" s="87" t="str">
        <f>IF('Data Entry'!CJ50="Yes",1,IF('Data Entry'!CJ50="No",0,IF('Data Entry'!CJ50="Partial",2,"")))</f>
        <v/>
      </c>
      <c r="CK10" s="87" t="str">
        <f>IF('Data Entry'!CK50="Yes",1,IF('Data Entry'!CK50="No",0,IF('Data Entry'!CK50="Partial",2,"")))</f>
        <v/>
      </c>
      <c r="CL10" s="87" t="str">
        <f>IF('Data Entry'!CL50="Yes",1,IF('Data Entry'!CL50="No",0,IF('Data Entry'!CL50="Partial",2,"")))</f>
        <v/>
      </c>
      <c r="CM10" s="87" t="str">
        <f>IF('Data Entry'!CM50="Yes",1,IF('Data Entry'!CM50="No",0,IF('Data Entry'!CM50="Partial",2,"")))</f>
        <v/>
      </c>
      <c r="CN10" s="87" t="str">
        <f>IF('Data Entry'!CN50="Yes",1,IF('Data Entry'!CN50="No",0,IF('Data Entry'!CN50="Partial",2,"")))</f>
        <v/>
      </c>
      <c r="CO10" s="87" t="str">
        <f>IF('Data Entry'!CO50="Yes",1,IF('Data Entry'!CO50="No",0,IF('Data Entry'!CO50="Partial",2,"")))</f>
        <v/>
      </c>
      <c r="CP10" s="87" t="str">
        <f>IF('Data Entry'!CP50="Yes",1,IF('Data Entry'!CP50="No",0,IF('Data Entry'!CP50="Partial",2,"")))</f>
        <v/>
      </c>
      <c r="CQ10" s="87" t="str">
        <f>IF('Data Entry'!CQ50="Yes",1,IF('Data Entry'!CQ50="No",0,IF('Data Entry'!CQ50="Partial",2,"")))</f>
        <v/>
      </c>
      <c r="CR10" s="87" t="str">
        <f>IF('Data Entry'!CR50="Yes",1,IF('Data Entry'!CR50="No",0,IF('Data Entry'!CR50="Partial",2,"")))</f>
        <v/>
      </c>
      <c r="CS10" s="87" t="str">
        <f>IF('Data Entry'!CS50="Yes",1,IF('Data Entry'!CS50="No",0,IF('Data Entry'!CS50="Partial",2,"")))</f>
        <v/>
      </c>
      <c r="CT10" s="87" t="str">
        <f>IF('Data Entry'!CT50="Yes",1,IF('Data Entry'!CT50="No",0,IF('Data Entry'!CT50="Partial",2,"")))</f>
        <v/>
      </c>
      <c r="CU10" s="87" t="str">
        <f>IF('Data Entry'!CU50="Yes",1,IF('Data Entry'!CU50="No",0,IF('Data Entry'!CU50="Partial",2,"")))</f>
        <v/>
      </c>
      <c r="CV10" s="87" t="str">
        <f>IF('Data Entry'!CV50="Yes",1,IF('Data Entry'!CV50="No",0,IF('Data Entry'!CV50="Partial",2,"")))</f>
        <v/>
      </c>
      <c r="CW10" s="87" t="str">
        <f>IF('Data Entry'!CW50="Yes",1,IF('Data Entry'!CW50="No",0,IF('Data Entry'!CW50="Partial",2,"")))</f>
        <v/>
      </c>
      <c r="CX10" s="87" t="str">
        <f>IF('Data Entry'!CX50="Yes",1,IF('Data Entry'!CX50="No",0,IF('Data Entry'!CX50="Partial",2,"")))</f>
        <v/>
      </c>
      <c r="CY10" s="87" t="str">
        <f>IF('Data Entry'!CY50="Yes",1,IF('Data Entry'!CY50="No",0,IF('Data Entry'!CY50="Partial",2,"")))</f>
        <v/>
      </c>
      <c r="CZ10" s="87" t="str">
        <f>IF('Data Entry'!CZ50="Yes",1,IF('Data Entry'!CZ50="No",0,IF('Data Entry'!CZ50="Partial",2,"")))</f>
        <v/>
      </c>
      <c r="DA10" s="87" t="str">
        <f>IF('Data Entry'!DA50="Yes",1,IF('Data Entry'!DA50="No",0,IF('Data Entry'!DA50="Partial",2,"")))</f>
        <v/>
      </c>
      <c r="DB10" s="87" t="str">
        <f>IF('Data Entry'!DB50="Yes",1,IF('Data Entry'!DB50="No",0,IF('Data Entry'!DB50="Partial",2,"")))</f>
        <v/>
      </c>
      <c r="DC10" s="87" t="str">
        <f>IF('Data Entry'!DC50="Yes",1,IF('Data Entry'!DC50="No",0,IF('Data Entry'!DC50="Partial",2,"")))</f>
        <v/>
      </c>
      <c r="DD10" s="87" t="str">
        <f>IF('Data Entry'!DD50="Yes",1,IF('Data Entry'!DD50="No",0,IF('Data Entry'!DD50="Partial",2,"")))</f>
        <v/>
      </c>
      <c r="DE10" s="87" t="str">
        <f>IF('Data Entry'!DE50="Yes",1,IF('Data Entry'!DE50="No",0,IF('Data Entry'!DE50="Partial",2,"")))</f>
        <v/>
      </c>
      <c r="DF10" s="87" t="str">
        <f>IF('Data Entry'!DF50="Yes",1,IF('Data Entry'!DF50="No",0,IF('Data Entry'!DF50="Partial",2,"")))</f>
        <v/>
      </c>
      <c r="DG10" s="87" t="str">
        <f>IF('Data Entry'!DG50="Yes",1,IF('Data Entry'!DG50="No",0,IF('Data Entry'!DG50="Partial",2,"")))</f>
        <v/>
      </c>
      <c r="DH10" s="87" t="str">
        <f>IF('Data Entry'!DH50="Yes",1,IF('Data Entry'!DH50="No",0,IF('Data Entry'!DH50="Partial",2,"")))</f>
        <v/>
      </c>
      <c r="DI10" s="87" t="str">
        <f>IF('Data Entry'!DI50="Yes",1,IF('Data Entry'!DI50="No",0,IF('Data Entry'!DI50="Partial",2,"")))</f>
        <v/>
      </c>
      <c r="DJ10" s="87" t="str">
        <f>IF('Data Entry'!DJ50="Yes",1,IF('Data Entry'!DJ50="No",0,IF('Data Entry'!DJ50="Partial",2,"")))</f>
        <v/>
      </c>
      <c r="DK10" s="87" t="str">
        <f>IF('Data Entry'!DK50="Yes",1,IF('Data Entry'!DK50="No",0,IF('Data Entry'!DK50="Partial",2,"")))</f>
        <v/>
      </c>
      <c r="DL10" s="87" t="str">
        <f>IF('Data Entry'!DL50="Yes",1,IF('Data Entry'!DL50="No",0,IF('Data Entry'!DL50="Partial",2,"")))</f>
        <v/>
      </c>
      <c r="DM10" s="87" t="str">
        <f>IF('Data Entry'!DM50="Yes",1,IF('Data Entry'!DM50="No",0,IF('Data Entry'!DM50="Partial",2,"")))</f>
        <v/>
      </c>
      <c r="DN10" s="87" t="str">
        <f>IF('Data Entry'!DN50="Yes",1,IF('Data Entry'!DN50="No",0,IF('Data Entry'!DN50="Partial",2,"")))</f>
        <v/>
      </c>
      <c r="DO10" s="87" t="str">
        <f>IF('Data Entry'!DO50="Yes",1,IF('Data Entry'!DO50="No",0,IF('Data Entry'!DO50="Partial",2,"")))</f>
        <v/>
      </c>
      <c r="DP10" s="87" t="str">
        <f>IF('Data Entry'!DP50="Yes",1,IF('Data Entry'!DP50="No",0,IF('Data Entry'!DP50="Partial",2,"")))</f>
        <v/>
      </c>
      <c r="DQ10" s="87" t="str">
        <f>IF('Data Entry'!DQ50="Yes",1,IF('Data Entry'!DQ50="No",0,IF('Data Entry'!DQ50="Partial",2,"")))</f>
        <v/>
      </c>
      <c r="DR10" s="87" t="str">
        <f>IF('Data Entry'!DR50="Yes",1,IF('Data Entry'!DR50="No",0,IF('Data Entry'!DR50="Partial",2,"")))</f>
        <v/>
      </c>
      <c r="DS10" s="87" t="str">
        <f>IF('Data Entry'!DS50="Yes",1,IF('Data Entry'!DS50="No",0,IF('Data Entry'!DS50="Partial",2,"")))</f>
        <v/>
      </c>
      <c r="DT10" s="87" t="str">
        <f>IF('Data Entry'!DT50="Yes",1,IF('Data Entry'!DT50="No",0,IF('Data Entry'!DT50="Partial",2,"")))</f>
        <v/>
      </c>
    </row>
    <row r="11" spans="1:124">
      <c r="A11" s="172" t="s">
        <v>35</v>
      </c>
      <c r="B11" s="173"/>
      <c r="C11" s="173"/>
      <c r="D11" s="174"/>
      <c r="E11" s="87" t="str">
        <f>IF('Data Entry'!E51="Yes",1,IF('Data Entry'!E51="No",0,IF('Data Entry'!E51="Partial",2,"")))</f>
        <v/>
      </c>
      <c r="F11" s="87" t="str">
        <f>IF('Data Entry'!F51="Yes",1,IF('Data Entry'!F51="No",0,IF('Data Entry'!F51="Partial",2,"")))</f>
        <v/>
      </c>
      <c r="G11" s="87" t="str">
        <f>IF('Data Entry'!G51="Yes",1,IF('Data Entry'!G51="No",0,IF('Data Entry'!G51="Partial",2,"")))</f>
        <v/>
      </c>
      <c r="H11" s="87" t="str">
        <f>IF('Data Entry'!H51="Yes",1,IF('Data Entry'!H51="No",0,IF('Data Entry'!H51="Partial",2,"")))</f>
        <v/>
      </c>
      <c r="I11" s="87" t="str">
        <f>IF('Data Entry'!I51="Yes",1,IF('Data Entry'!I51="No",0,IF('Data Entry'!I51="Partial",2,"")))</f>
        <v/>
      </c>
      <c r="J11" s="87" t="str">
        <f>IF('Data Entry'!J51="Yes",1,IF('Data Entry'!J51="No",0,IF('Data Entry'!J51="Partial",2,"")))</f>
        <v/>
      </c>
      <c r="K11" s="87" t="str">
        <f>IF('Data Entry'!K51="Yes",1,IF('Data Entry'!K51="No",0,IF('Data Entry'!K51="Partial",2,"")))</f>
        <v/>
      </c>
      <c r="L11" s="87" t="str">
        <f>IF('Data Entry'!L51="Yes",1,IF('Data Entry'!L51="No",0,IF('Data Entry'!L51="Partial",2,"")))</f>
        <v/>
      </c>
      <c r="M11" s="87" t="str">
        <f>IF('Data Entry'!M51="Yes",1,IF('Data Entry'!M51="No",0,IF('Data Entry'!M51="Partial",2,"")))</f>
        <v/>
      </c>
      <c r="N11" s="87" t="str">
        <f>IF('Data Entry'!N51="Yes",1,IF('Data Entry'!N51="No",0,IF('Data Entry'!N51="Partial",2,"")))</f>
        <v/>
      </c>
      <c r="O11" s="87" t="str">
        <f>IF('Data Entry'!O51="Yes",1,IF('Data Entry'!O51="No",0,IF('Data Entry'!O51="Partial",2,"")))</f>
        <v/>
      </c>
      <c r="P11" s="87" t="str">
        <f>IF('Data Entry'!P51="Yes",1,IF('Data Entry'!P51="No",0,IF('Data Entry'!P51="Partial",2,"")))</f>
        <v/>
      </c>
      <c r="Q11" s="87" t="str">
        <f>IF('Data Entry'!Q51="Yes",1,IF('Data Entry'!Q51="No",0,IF('Data Entry'!Q51="Partial",2,"")))</f>
        <v/>
      </c>
      <c r="R11" s="87" t="str">
        <f>IF('Data Entry'!R51="Yes",1,IF('Data Entry'!R51="No",0,IF('Data Entry'!R51="Partial",2,"")))</f>
        <v/>
      </c>
      <c r="S11" s="87" t="str">
        <f>IF('Data Entry'!S51="Yes",1,IF('Data Entry'!S51="No",0,IF('Data Entry'!S51="Partial",2,"")))</f>
        <v/>
      </c>
      <c r="T11" s="87" t="str">
        <f>IF('Data Entry'!T51="Yes",1,IF('Data Entry'!T51="No",0,IF('Data Entry'!T51="Partial",2,"")))</f>
        <v/>
      </c>
      <c r="U11" s="87" t="str">
        <f>IF('Data Entry'!U51="Yes",1,IF('Data Entry'!U51="No",0,IF('Data Entry'!U51="Partial",2,"")))</f>
        <v/>
      </c>
      <c r="V11" s="87" t="str">
        <f>IF('Data Entry'!V51="Yes",1,IF('Data Entry'!V51="No",0,IF('Data Entry'!V51="Partial",2,"")))</f>
        <v/>
      </c>
      <c r="W11" s="87" t="str">
        <f>IF('Data Entry'!W51="Yes",1,IF('Data Entry'!W51="No",0,IF('Data Entry'!W51="Partial",2,"")))</f>
        <v/>
      </c>
      <c r="X11" s="87" t="str">
        <f>IF('Data Entry'!X51="Yes",1,IF('Data Entry'!X51="No",0,IF('Data Entry'!X51="Partial",2,"")))</f>
        <v/>
      </c>
      <c r="Y11" s="87" t="str">
        <f>IF('Data Entry'!Y51="Yes",1,IF('Data Entry'!Y51="No",0,IF('Data Entry'!Y51="Partial",2,"")))</f>
        <v/>
      </c>
      <c r="Z11" s="87" t="str">
        <f>IF('Data Entry'!Z51="Yes",1,IF('Data Entry'!Z51="No",0,IF('Data Entry'!Z51="Partial",2,"")))</f>
        <v/>
      </c>
      <c r="AA11" s="87" t="str">
        <f>IF('Data Entry'!AA51="Yes",1,IF('Data Entry'!AA51="No",0,IF('Data Entry'!AA51="Partial",2,"")))</f>
        <v/>
      </c>
      <c r="AB11" s="87" t="str">
        <f>IF('Data Entry'!AB51="Yes",1,IF('Data Entry'!AB51="No",0,IF('Data Entry'!AB51="Partial",2,"")))</f>
        <v/>
      </c>
      <c r="AC11" s="87" t="str">
        <f>IF('Data Entry'!AC51="Yes",1,IF('Data Entry'!AC51="No",0,IF('Data Entry'!AC51="Partial",2,"")))</f>
        <v/>
      </c>
      <c r="AD11" s="87" t="str">
        <f>IF('Data Entry'!AD51="Yes",1,IF('Data Entry'!AD51="No",0,IF('Data Entry'!AD51="Partial",2,"")))</f>
        <v/>
      </c>
      <c r="AE11" s="87" t="str">
        <f>IF('Data Entry'!AE51="Yes",1,IF('Data Entry'!AE51="No",0,IF('Data Entry'!AE51="Partial",2,"")))</f>
        <v/>
      </c>
      <c r="AF11" s="87" t="str">
        <f>IF('Data Entry'!AF51="Yes",1,IF('Data Entry'!AF51="No",0,IF('Data Entry'!AF51="Partial",2,"")))</f>
        <v/>
      </c>
      <c r="AG11" s="87" t="str">
        <f>IF('Data Entry'!AG51="Yes",1,IF('Data Entry'!AG51="No",0,IF('Data Entry'!AG51="Partial",2,"")))</f>
        <v/>
      </c>
      <c r="AH11" s="87" t="str">
        <f>IF('Data Entry'!AH51="Yes",1,IF('Data Entry'!AH51="No",0,IF('Data Entry'!AH51="Partial",2,"")))</f>
        <v/>
      </c>
      <c r="AI11" s="87" t="str">
        <f>IF('Data Entry'!AI51="Yes",1,IF('Data Entry'!AI51="No",0,IF('Data Entry'!AI51="Partial",2,"")))</f>
        <v/>
      </c>
      <c r="AJ11" s="87" t="str">
        <f>IF('Data Entry'!AJ51="Yes",1,IF('Data Entry'!AJ51="No",0,IF('Data Entry'!AJ51="Partial",2,"")))</f>
        <v/>
      </c>
      <c r="AK11" s="87" t="str">
        <f>IF('Data Entry'!AK51="Yes",1,IF('Data Entry'!AK51="No",0,IF('Data Entry'!AK51="Partial",2,"")))</f>
        <v/>
      </c>
      <c r="AL11" s="87" t="str">
        <f>IF('Data Entry'!AL51="Yes",1,IF('Data Entry'!AL51="No",0,IF('Data Entry'!AL51="Partial",2,"")))</f>
        <v/>
      </c>
      <c r="AM11" s="87" t="str">
        <f>IF('Data Entry'!AM51="Yes",1,IF('Data Entry'!AM51="No",0,IF('Data Entry'!AM51="Partial",2,"")))</f>
        <v/>
      </c>
      <c r="AN11" s="91" t="str">
        <f>IF('Data Entry'!AN51="Yes",1,IF('Data Entry'!AN51="No",0,IF('Data Entry'!AN51="Partial",2,"")))</f>
        <v/>
      </c>
      <c r="AO11" s="87" t="str">
        <f>IF('Data Entry'!AO51="Yes",1,IF('Data Entry'!AO51="No",0,IF('Data Entry'!AO51="Partial",2,"")))</f>
        <v/>
      </c>
      <c r="AP11" s="87" t="str">
        <f>IF('Data Entry'!AP51="Yes",1,IF('Data Entry'!AP51="No",0,IF('Data Entry'!AP51="Partial",2,"")))</f>
        <v/>
      </c>
      <c r="AQ11" s="87" t="str">
        <f>IF('Data Entry'!AQ51="Yes",1,IF('Data Entry'!AQ51="No",0,IF('Data Entry'!AQ51="Partial",2,"")))</f>
        <v/>
      </c>
      <c r="AR11" s="87" t="str">
        <f>IF('Data Entry'!AR51="Yes",1,IF('Data Entry'!AR51="No",0,IF('Data Entry'!AR51="Partial",2,"")))</f>
        <v/>
      </c>
      <c r="AS11" s="87" t="str">
        <f>IF('Data Entry'!AS51="Yes",1,IF('Data Entry'!AS51="No",0,IF('Data Entry'!AS51="Partial",2,"")))</f>
        <v/>
      </c>
      <c r="AT11" s="87" t="str">
        <f>IF('Data Entry'!AT51="Yes",1,IF('Data Entry'!AT51="No",0,IF('Data Entry'!AT51="Partial",2,"")))</f>
        <v/>
      </c>
      <c r="AU11" s="87" t="str">
        <f>IF('Data Entry'!AU51="Yes",1,IF('Data Entry'!AU51="No",0,IF('Data Entry'!AU51="Partial",2,"")))</f>
        <v/>
      </c>
      <c r="AV11" s="87" t="str">
        <f>IF('Data Entry'!AV51="Yes",1,IF('Data Entry'!AV51="No",0,IF('Data Entry'!AV51="Partial",2,"")))</f>
        <v/>
      </c>
      <c r="AW11" s="87" t="str">
        <f>IF('Data Entry'!AW51="Yes",1,IF('Data Entry'!AW51="No",0,IF('Data Entry'!AW51="Partial",2,"")))</f>
        <v/>
      </c>
      <c r="AX11" s="87" t="str">
        <f>IF('Data Entry'!AX51="Yes",1,IF('Data Entry'!AX51="No",0,IF('Data Entry'!AX51="Partial",2,"")))</f>
        <v/>
      </c>
      <c r="AY11" s="87" t="str">
        <f>IF('Data Entry'!AY51="Yes",1,IF('Data Entry'!AY51="No",0,IF('Data Entry'!AY51="Partial",2,"")))</f>
        <v/>
      </c>
      <c r="AZ11" s="87" t="str">
        <f>IF('Data Entry'!AZ51="Yes",1,IF('Data Entry'!AZ51="No",0,IF('Data Entry'!AZ51="Partial",2,"")))</f>
        <v/>
      </c>
      <c r="BA11" s="87" t="str">
        <f>IF('Data Entry'!BA51="Yes",1,IF('Data Entry'!BA51="No",0,IF('Data Entry'!BA51="Partial",2,"")))</f>
        <v/>
      </c>
      <c r="BB11" s="87" t="str">
        <f>IF('Data Entry'!BB51="Yes",1,IF('Data Entry'!BB51="No",0,IF('Data Entry'!BB51="Partial",2,"")))</f>
        <v/>
      </c>
      <c r="BC11" s="87" t="str">
        <f>IF('Data Entry'!BC51="Yes",1,IF('Data Entry'!BC51="No",0,IF('Data Entry'!BC51="Partial",2,"")))</f>
        <v/>
      </c>
      <c r="BD11" s="87" t="str">
        <f>IF('Data Entry'!BD51="Yes",1,IF('Data Entry'!BD51="No",0,IF('Data Entry'!BD51="Partial",2,"")))</f>
        <v/>
      </c>
      <c r="BE11" s="87" t="str">
        <f>IF('Data Entry'!BE51="Yes",1,IF('Data Entry'!BE51="No",0,IF('Data Entry'!BE51="Partial",2,"")))</f>
        <v/>
      </c>
      <c r="BF11" s="87" t="str">
        <f>IF('Data Entry'!BF51="Yes",1,IF('Data Entry'!BF51="No",0,IF('Data Entry'!BF51="Partial",2,"")))</f>
        <v/>
      </c>
      <c r="BG11" s="87" t="str">
        <f>IF('Data Entry'!BG51="Yes",1,IF('Data Entry'!BG51="No",0,IF('Data Entry'!BG51="Partial",2,"")))</f>
        <v/>
      </c>
      <c r="BH11" s="87" t="str">
        <f>IF('Data Entry'!BH51="Yes",1,IF('Data Entry'!BH51="No",0,IF('Data Entry'!BH51="Partial",2,"")))</f>
        <v/>
      </c>
      <c r="BI11" s="87" t="str">
        <f>IF('Data Entry'!BI51="Yes",1,IF('Data Entry'!BI51="No",0,IF('Data Entry'!BI51="Partial",2,"")))</f>
        <v/>
      </c>
      <c r="BJ11" s="87" t="str">
        <f>IF('Data Entry'!BJ51="Yes",1,IF('Data Entry'!BJ51="No",0,IF('Data Entry'!BJ51="Partial",2,"")))</f>
        <v/>
      </c>
      <c r="BK11" s="87" t="str">
        <f>IF('Data Entry'!BK51="Yes",1,IF('Data Entry'!BK51="No",0,IF('Data Entry'!BK51="Partial",2,"")))</f>
        <v/>
      </c>
      <c r="BL11" s="87" t="str">
        <f>IF('Data Entry'!BL51="Yes",1,IF('Data Entry'!BL51="No",0,IF('Data Entry'!BL51="Partial",2,"")))</f>
        <v/>
      </c>
      <c r="BM11" s="87" t="str">
        <f>IF('Data Entry'!BM51="Yes",1,IF('Data Entry'!BM51="No",0,IF('Data Entry'!BM51="Partial",2,"")))</f>
        <v/>
      </c>
      <c r="BN11" s="87" t="str">
        <f>IF('Data Entry'!BN51="Yes",1,IF('Data Entry'!BN51="No",0,IF('Data Entry'!BN51="Partial",2,"")))</f>
        <v/>
      </c>
      <c r="BO11" s="87" t="str">
        <f>IF('Data Entry'!BO51="Yes",1,IF('Data Entry'!BO51="No",0,IF('Data Entry'!BO51="Partial",2,"")))</f>
        <v/>
      </c>
      <c r="BP11" s="87" t="str">
        <f>IF('Data Entry'!BP51="Yes",1,IF('Data Entry'!BP51="No",0,IF('Data Entry'!BP51="Partial",2,"")))</f>
        <v/>
      </c>
      <c r="BQ11" s="87" t="str">
        <f>IF('Data Entry'!BQ51="Yes",1,IF('Data Entry'!BQ51="No",0,IF('Data Entry'!BQ51="Partial",2,"")))</f>
        <v/>
      </c>
      <c r="BR11" s="87" t="str">
        <f>IF('Data Entry'!BR51="Yes",1,IF('Data Entry'!BR51="No",0,IF('Data Entry'!BR51="Partial",2,"")))</f>
        <v/>
      </c>
      <c r="BS11" s="87" t="str">
        <f>IF('Data Entry'!BS51="Yes",1,IF('Data Entry'!BS51="No",0,IF('Data Entry'!BS51="Partial",2,"")))</f>
        <v/>
      </c>
      <c r="BT11" s="87" t="str">
        <f>IF('Data Entry'!BT51="Yes",1,IF('Data Entry'!BT51="No",0,IF('Data Entry'!BT51="Partial",2,"")))</f>
        <v/>
      </c>
      <c r="BU11" s="87" t="str">
        <f>IF('Data Entry'!BU51="Yes",1,IF('Data Entry'!BU51="No",0,IF('Data Entry'!BU51="Partial",2,"")))</f>
        <v/>
      </c>
      <c r="BV11" s="87" t="str">
        <f>IF('Data Entry'!BV51="Yes",1,IF('Data Entry'!BV51="No",0,IF('Data Entry'!BV51="Partial",2,"")))</f>
        <v/>
      </c>
      <c r="BW11" s="87" t="str">
        <f>IF('Data Entry'!BW51="Yes",1,IF('Data Entry'!BW51="No",0,IF('Data Entry'!BW51="Partial",2,"")))</f>
        <v/>
      </c>
      <c r="BX11" s="87" t="str">
        <f>IF('Data Entry'!BX51="Yes",1,IF('Data Entry'!BX51="No",0,IF('Data Entry'!BX51="Partial",2,"")))</f>
        <v/>
      </c>
      <c r="BY11" s="87" t="str">
        <f>IF('Data Entry'!BY51="Yes",1,IF('Data Entry'!BY51="No",0,IF('Data Entry'!BY51="Partial",2,"")))</f>
        <v/>
      </c>
      <c r="BZ11" s="87" t="str">
        <f>IF('Data Entry'!BZ51="Yes",1,IF('Data Entry'!BZ51="No",0,IF('Data Entry'!BZ51="Partial",2,"")))</f>
        <v/>
      </c>
      <c r="CA11" s="87" t="str">
        <f>IF('Data Entry'!CA51="Yes",1,IF('Data Entry'!CA51="No",0,IF('Data Entry'!CA51="Partial",2,"")))</f>
        <v/>
      </c>
      <c r="CB11" s="87" t="str">
        <f>IF('Data Entry'!CB51="Yes",1,IF('Data Entry'!CB51="No",0,IF('Data Entry'!CB51="Partial",2,"")))</f>
        <v/>
      </c>
      <c r="CC11" s="87" t="str">
        <f>IF('Data Entry'!CC51="Yes",1,IF('Data Entry'!CC51="No",0,IF('Data Entry'!CC51="Partial",2,"")))</f>
        <v/>
      </c>
      <c r="CD11" s="87" t="str">
        <f>IF('Data Entry'!CD51="Yes",1,IF('Data Entry'!CD51="No",0,IF('Data Entry'!CD51="Partial",2,"")))</f>
        <v/>
      </c>
      <c r="CE11" s="87" t="str">
        <f>IF('Data Entry'!CE51="Yes",1,IF('Data Entry'!CE51="No",0,IF('Data Entry'!CE51="Partial",2,"")))</f>
        <v/>
      </c>
      <c r="CF11" s="87" t="str">
        <f>IF('Data Entry'!CF51="Yes",1,IF('Data Entry'!CF51="No",0,IF('Data Entry'!CF51="Partial",2,"")))</f>
        <v/>
      </c>
      <c r="CG11" s="87" t="str">
        <f>IF('Data Entry'!CG51="Yes",1,IF('Data Entry'!CG51="No",0,IF('Data Entry'!CG51="Partial",2,"")))</f>
        <v/>
      </c>
      <c r="CH11" s="87" t="str">
        <f>IF('Data Entry'!CH51="Yes",1,IF('Data Entry'!CH51="No",0,IF('Data Entry'!CH51="Partial",2,"")))</f>
        <v/>
      </c>
      <c r="CI11" s="87" t="str">
        <f>IF('Data Entry'!CI51="Yes",1,IF('Data Entry'!CI51="No",0,IF('Data Entry'!CI51="Partial",2,"")))</f>
        <v/>
      </c>
      <c r="CJ11" s="87" t="str">
        <f>IF('Data Entry'!CJ51="Yes",1,IF('Data Entry'!CJ51="No",0,IF('Data Entry'!CJ51="Partial",2,"")))</f>
        <v/>
      </c>
      <c r="CK11" s="87" t="str">
        <f>IF('Data Entry'!CK51="Yes",1,IF('Data Entry'!CK51="No",0,IF('Data Entry'!CK51="Partial",2,"")))</f>
        <v/>
      </c>
      <c r="CL11" s="87" t="str">
        <f>IF('Data Entry'!CL51="Yes",1,IF('Data Entry'!CL51="No",0,IF('Data Entry'!CL51="Partial",2,"")))</f>
        <v/>
      </c>
      <c r="CM11" s="87" t="str">
        <f>IF('Data Entry'!CM51="Yes",1,IF('Data Entry'!CM51="No",0,IF('Data Entry'!CM51="Partial",2,"")))</f>
        <v/>
      </c>
      <c r="CN11" s="87" t="str">
        <f>IF('Data Entry'!CN51="Yes",1,IF('Data Entry'!CN51="No",0,IF('Data Entry'!CN51="Partial",2,"")))</f>
        <v/>
      </c>
      <c r="CO11" s="87" t="str">
        <f>IF('Data Entry'!CO51="Yes",1,IF('Data Entry'!CO51="No",0,IF('Data Entry'!CO51="Partial",2,"")))</f>
        <v/>
      </c>
      <c r="CP11" s="87" t="str">
        <f>IF('Data Entry'!CP51="Yes",1,IF('Data Entry'!CP51="No",0,IF('Data Entry'!CP51="Partial",2,"")))</f>
        <v/>
      </c>
      <c r="CQ11" s="87" t="str">
        <f>IF('Data Entry'!CQ51="Yes",1,IF('Data Entry'!CQ51="No",0,IF('Data Entry'!CQ51="Partial",2,"")))</f>
        <v/>
      </c>
      <c r="CR11" s="87" t="str">
        <f>IF('Data Entry'!CR51="Yes",1,IF('Data Entry'!CR51="No",0,IF('Data Entry'!CR51="Partial",2,"")))</f>
        <v/>
      </c>
      <c r="CS11" s="87" t="str">
        <f>IF('Data Entry'!CS51="Yes",1,IF('Data Entry'!CS51="No",0,IF('Data Entry'!CS51="Partial",2,"")))</f>
        <v/>
      </c>
      <c r="CT11" s="87" t="str">
        <f>IF('Data Entry'!CT51="Yes",1,IF('Data Entry'!CT51="No",0,IF('Data Entry'!CT51="Partial",2,"")))</f>
        <v/>
      </c>
      <c r="CU11" s="87" t="str">
        <f>IF('Data Entry'!CU51="Yes",1,IF('Data Entry'!CU51="No",0,IF('Data Entry'!CU51="Partial",2,"")))</f>
        <v/>
      </c>
      <c r="CV11" s="87" t="str">
        <f>IF('Data Entry'!CV51="Yes",1,IF('Data Entry'!CV51="No",0,IF('Data Entry'!CV51="Partial",2,"")))</f>
        <v/>
      </c>
      <c r="CW11" s="87" t="str">
        <f>IF('Data Entry'!CW51="Yes",1,IF('Data Entry'!CW51="No",0,IF('Data Entry'!CW51="Partial",2,"")))</f>
        <v/>
      </c>
      <c r="CX11" s="87" t="str">
        <f>IF('Data Entry'!CX51="Yes",1,IF('Data Entry'!CX51="No",0,IF('Data Entry'!CX51="Partial",2,"")))</f>
        <v/>
      </c>
      <c r="CY11" s="87" t="str">
        <f>IF('Data Entry'!CY51="Yes",1,IF('Data Entry'!CY51="No",0,IF('Data Entry'!CY51="Partial",2,"")))</f>
        <v/>
      </c>
      <c r="CZ11" s="87" t="str">
        <f>IF('Data Entry'!CZ51="Yes",1,IF('Data Entry'!CZ51="No",0,IF('Data Entry'!CZ51="Partial",2,"")))</f>
        <v/>
      </c>
      <c r="DA11" s="87" t="str">
        <f>IF('Data Entry'!DA51="Yes",1,IF('Data Entry'!DA51="No",0,IF('Data Entry'!DA51="Partial",2,"")))</f>
        <v/>
      </c>
      <c r="DB11" s="87" t="str">
        <f>IF('Data Entry'!DB51="Yes",1,IF('Data Entry'!DB51="No",0,IF('Data Entry'!DB51="Partial",2,"")))</f>
        <v/>
      </c>
      <c r="DC11" s="87" t="str">
        <f>IF('Data Entry'!DC51="Yes",1,IF('Data Entry'!DC51="No",0,IF('Data Entry'!DC51="Partial",2,"")))</f>
        <v/>
      </c>
      <c r="DD11" s="87" t="str">
        <f>IF('Data Entry'!DD51="Yes",1,IF('Data Entry'!DD51="No",0,IF('Data Entry'!DD51="Partial",2,"")))</f>
        <v/>
      </c>
      <c r="DE11" s="87" t="str">
        <f>IF('Data Entry'!DE51="Yes",1,IF('Data Entry'!DE51="No",0,IF('Data Entry'!DE51="Partial",2,"")))</f>
        <v/>
      </c>
      <c r="DF11" s="87" t="str">
        <f>IF('Data Entry'!DF51="Yes",1,IF('Data Entry'!DF51="No",0,IF('Data Entry'!DF51="Partial",2,"")))</f>
        <v/>
      </c>
      <c r="DG11" s="87" t="str">
        <f>IF('Data Entry'!DG51="Yes",1,IF('Data Entry'!DG51="No",0,IF('Data Entry'!DG51="Partial",2,"")))</f>
        <v/>
      </c>
      <c r="DH11" s="87" t="str">
        <f>IF('Data Entry'!DH51="Yes",1,IF('Data Entry'!DH51="No",0,IF('Data Entry'!DH51="Partial",2,"")))</f>
        <v/>
      </c>
      <c r="DI11" s="87" t="str">
        <f>IF('Data Entry'!DI51="Yes",1,IF('Data Entry'!DI51="No",0,IF('Data Entry'!DI51="Partial",2,"")))</f>
        <v/>
      </c>
      <c r="DJ11" s="87" t="str">
        <f>IF('Data Entry'!DJ51="Yes",1,IF('Data Entry'!DJ51="No",0,IF('Data Entry'!DJ51="Partial",2,"")))</f>
        <v/>
      </c>
      <c r="DK11" s="87" t="str">
        <f>IF('Data Entry'!DK51="Yes",1,IF('Data Entry'!DK51="No",0,IF('Data Entry'!DK51="Partial",2,"")))</f>
        <v/>
      </c>
      <c r="DL11" s="87" t="str">
        <f>IF('Data Entry'!DL51="Yes",1,IF('Data Entry'!DL51="No",0,IF('Data Entry'!DL51="Partial",2,"")))</f>
        <v/>
      </c>
      <c r="DM11" s="87" t="str">
        <f>IF('Data Entry'!DM51="Yes",1,IF('Data Entry'!DM51="No",0,IF('Data Entry'!DM51="Partial",2,"")))</f>
        <v/>
      </c>
      <c r="DN11" s="87" t="str">
        <f>IF('Data Entry'!DN51="Yes",1,IF('Data Entry'!DN51="No",0,IF('Data Entry'!DN51="Partial",2,"")))</f>
        <v/>
      </c>
      <c r="DO11" s="87" t="str">
        <f>IF('Data Entry'!DO51="Yes",1,IF('Data Entry'!DO51="No",0,IF('Data Entry'!DO51="Partial",2,"")))</f>
        <v/>
      </c>
      <c r="DP11" s="87" t="str">
        <f>IF('Data Entry'!DP51="Yes",1,IF('Data Entry'!DP51="No",0,IF('Data Entry'!DP51="Partial",2,"")))</f>
        <v/>
      </c>
      <c r="DQ11" s="87" t="str">
        <f>IF('Data Entry'!DQ51="Yes",1,IF('Data Entry'!DQ51="No",0,IF('Data Entry'!DQ51="Partial",2,"")))</f>
        <v/>
      </c>
      <c r="DR11" s="87" t="str">
        <f>IF('Data Entry'!DR51="Yes",1,IF('Data Entry'!DR51="No",0,IF('Data Entry'!DR51="Partial",2,"")))</f>
        <v/>
      </c>
      <c r="DS11" s="87" t="str">
        <f>IF('Data Entry'!DS51="Yes",1,IF('Data Entry'!DS51="No",0,IF('Data Entry'!DS51="Partial",2,"")))</f>
        <v/>
      </c>
      <c r="DT11" s="87" t="str">
        <f>IF('Data Entry'!DT51="Yes",1,IF('Data Entry'!DT51="No",0,IF('Data Entry'!DT51="Partial",2,"")))</f>
        <v/>
      </c>
    </row>
    <row r="12" spans="1:124">
      <c r="A12" s="172" t="s">
        <v>36</v>
      </c>
      <c r="B12" s="173"/>
      <c r="C12" s="173"/>
      <c r="D12" s="174"/>
      <c r="E12" s="87" t="str">
        <f>IF('Data Entry'!E52="Yes",1,IF('Data Entry'!E52="No",0,IF('Data Entry'!E52="Partial",2,"")))</f>
        <v/>
      </c>
      <c r="F12" s="87" t="str">
        <f>IF('Data Entry'!F52="Yes",1,IF('Data Entry'!F52="No",0,IF('Data Entry'!F52="Partial",2,"")))</f>
        <v/>
      </c>
      <c r="G12" s="87" t="str">
        <f>IF('Data Entry'!G52="Yes",1,IF('Data Entry'!G52="No",0,IF('Data Entry'!G52="Partial",2,"")))</f>
        <v/>
      </c>
      <c r="H12" s="87" t="str">
        <f>IF('Data Entry'!H52="Yes",1,IF('Data Entry'!H52="No",0,IF('Data Entry'!H52="Partial",2,"")))</f>
        <v/>
      </c>
      <c r="I12" s="87" t="str">
        <f>IF('Data Entry'!I52="Yes",1,IF('Data Entry'!I52="No",0,IF('Data Entry'!I52="Partial",2,"")))</f>
        <v/>
      </c>
      <c r="J12" s="87" t="str">
        <f>IF('Data Entry'!J52="Yes",1,IF('Data Entry'!J52="No",0,IF('Data Entry'!J52="Partial",2,"")))</f>
        <v/>
      </c>
      <c r="K12" s="87" t="str">
        <f>IF('Data Entry'!K52="Yes",1,IF('Data Entry'!K52="No",0,IF('Data Entry'!K52="Partial",2,"")))</f>
        <v/>
      </c>
      <c r="L12" s="87" t="str">
        <f>IF('Data Entry'!L52="Yes",1,IF('Data Entry'!L52="No",0,IF('Data Entry'!L52="Partial",2,"")))</f>
        <v/>
      </c>
      <c r="M12" s="87" t="str">
        <f>IF('Data Entry'!M52="Yes",1,IF('Data Entry'!M52="No",0,IF('Data Entry'!M52="Partial",2,"")))</f>
        <v/>
      </c>
      <c r="N12" s="87" t="str">
        <f>IF('Data Entry'!N52="Yes",1,IF('Data Entry'!N52="No",0,IF('Data Entry'!N52="Partial",2,"")))</f>
        <v/>
      </c>
      <c r="O12" s="87" t="str">
        <f>IF('Data Entry'!O52="Yes",1,IF('Data Entry'!O52="No",0,IF('Data Entry'!O52="Partial",2,"")))</f>
        <v/>
      </c>
      <c r="P12" s="87" t="str">
        <f>IF('Data Entry'!P52="Yes",1,IF('Data Entry'!P52="No",0,IF('Data Entry'!P52="Partial",2,"")))</f>
        <v/>
      </c>
      <c r="Q12" s="87" t="str">
        <f>IF('Data Entry'!Q52="Yes",1,IF('Data Entry'!Q52="No",0,IF('Data Entry'!Q52="Partial",2,"")))</f>
        <v/>
      </c>
      <c r="R12" s="87" t="str">
        <f>IF('Data Entry'!R52="Yes",1,IF('Data Entry'!R52="No",0,IF('Data Entry'!R52="Partial",2,"")))</f>
        <v/>
      </c>
      <c r="S12" s="87" t="str">
        <f>IF('Data Entry'!S52="Yes",1,IF('Data Entry'!S52="No",0,IF('Data Entry'!S52="Partial",2,"")))</f>
        <v/>
      </c>
      <c r="T12" s="87" t="str">
        <f>IF('Data Entry'!T52="Yes",1,IF('Data Entry'!T52="No",0,IF('Data Entry'!T52="Partial",2,"")))</f>
        <v/>
      </c>
      <c r="U12" s="87" t="str">
        <f>IF('Data Entry'!U52="Yes",1,IF('Data Entry'!U52="No",0,IF('Data Entry'!U52="Partial",2,"")))</f>
        <v/>
      </c>
      <c r="V12" s="87" t="str">
        <f>IF('Data Entry'!V52="Yes",1,IF('Data Entry'!V52="No",0,IF('Data Entry'!V52="Partial",2,"")))</f>
        <v/>
      </c>
      <c r="W12" s="87" t="str">
        <f>IF('Data Entry'!W52="Yes",1,IF('Data Entry'!W52="No",0,IF('Data Entry'!W52="Partial",2,"")))</f>
        <v/>
      </c>
      <c r="X12" s="87" t="str">
        <f>IF('Data Entry'!X52="Yes",1,IF('Data Entry'!X52="No",0,IF('Data Entry'!X52="Partial",2,"")))</f>
        <v/>
      </c>
      <c r="Y12" s="87" t="str">
        <f>IF('Data Entry'!Y52="Yes",1,IF('Data Entry'!Y52="No",0,IF('Data Entry'!Y52="Partial",2,"")))</f>
        <v/>
      </c>
      <c r="Z12" s="87" t="str">
        <f>IF('Data Entry'!Z52="Yes",1,IF('Data Entry'!Z52="No",0,IF('Data Entry'!Z52="Partial",2,"")))</f>
        <v/>
      </c>
      <c r="AA12" s="87" t="str">
        <f>IF('Data Entry'!AA52="Yes",1,IF('Data Entry'!AA52="No",0,IF('Data Entry'!AA52="Partial",2,"")))</f>
        <v/>
      </c>
      <c r="AB12" s="87" t="str">
        <f>IF('Data Entry'!AB52="Yes",1,IF('Data Entry'!AB52="No",0,IF('Data Entry'!AB52="Partial",2,"")))</f>
        <v/>
      </c>
      <c r="AC12" s="87" t="str">
        <f>IF('Data Entry'!AC52="Yes",1,IF('Data Entry'!AC52="No",0,IF('Data Entry'!AC52="Partial",2,"")))</f>
        <v/>
      </c>
      <c r="AD12" s="87" t="str">
        <f>IF('Data Entry'!AD52="Yes",1,IF('Data Entry'!AD52="No",0,IF('Data Entry'!AD52="Partial",2,"")))</f>
        <v/>
      </c>
      <c r="AE12" s="87" t="str">
        <f>IF('Data Entry'!AE52="Yes",1,IF('Data Entry'!AE52="No",0,IF('Data Entry'!AE52="Partial",2,"")))</f>
        <v/>
      </c>
      <c r="AF12" s="87" t="str">
        <f>IF('Data Entry'!AF52="Yes",1,IF('Data Entry'!AF52="No",0,IF('Data Entry'!AF52="Partial",2,"")))</f>
        <v/>
      </c>
      <c r="AG12" s="87" t="str">
        <f>IF('Data Entry'!AG52="Yes",1,IF('Data Entry'!AG52="No",0,IF('Data Entry'!AG52="Partial",2,"")))</f>
        <v/>
      </c>
      <c r="AH12" s="87" t="str">
        <f>IF('Data Entry'!AH52="Yes",1,IF('Data Entry'!AH52="No",0,IF('Data Entry'!AH52="Partial",2,"")))</f>
        <v/>
      </c>
      <c r="AI12" s="87" t="str">
        <f>IF('Data Entry'!AI52="Yes",1,IF('Data Entry'!AI52="No",0,IF('Data Entry'!AI52="Partial",2,"")))</f>
        <v/>
      </c>
      <c r="AJ12" s="87" t="str">
        <f>IF('Data Entry'!AJ52="Yes",1,IF('Data Entry'!AJ52="No",0,IF('Data Entry'!AJ52="Partial",2,"")))</f>
        <v/>
      </c>
      <c r="AK12" s="87" t="str">
        <f>IF('Data Entry'!AK52="Yes",1,IF('Data Entry'!AK52="No",0,IF('Data Entry'!AK52="Partial",2,"")))</f>
        <v/>
      </c>
      <c r="AL12" s="87" t="str">
        <f>IF('Data Entry'!AL52="Yes",1,IF('Data Entry'!AL52="No",0,IF('Data Entry'!AL52="Partial",2,"")))</f>
        <v/>
      </c>
      <c r="AM12" s="87" t="str">
        <f>IF('Data Entry'!AM52="Yes",1,IF('Data Entry'!AM52="No",0,IF('Data Entry'!AM52="Partial",2,"")))</f>
        <v/>
      </c>
      <c r="AN12" s="91" t="str">
        <f>IF('Data Entry'!AN52="Yes",1,IF('Data Entry'!AN52="No",0,IF('Data Entry'!AN52="Partial",2,"")))</f>
        <v/>
      </c>
      <c r="AO12" s="87" t="str">
        <f>IF('Data Entry'!AO52="Yes",1,IF('Data Entry'!AO52="No",0,IF('Data Entry'!AO52="Partial",2,"")))</f>
        <v/>
      </c>
      <c r="AP12" s="87" t="str">
        <f>IF('Data Entry'!AP52="Yes",1,IF('Data Entry'!AP52="No",0,IF('Data Entry'!AP52="Partial",2,"")))</f>
        <v/>
      </c>
      <c r="AQ12" s="87" t="str">
        <f>IF('Data Entry'!AQ52="Yes",1,IF('Data Entry'!AQ52="No",0,IF('Data Entry'!AQ52="Partial",2,"")))</f>
        <v/>
      </c>
      <c r="AR12" s="87" t="str">
        <f>IF('Data Entry'!AR52="Yes",1,IF('Data Entry'!AR52="No",0,IF('Data Entry'!AR52="Partial",2,"")))</f>
        <v/>
      </c>
      <c r="AS12" s="87" t="str">
        <f>IF('Data Entry'!AS52="Yes",1,IF('Data Entry'!AS52="No",0,IF('Data Entry'!AS52="Partial",2,"")))</f>
        <v/>
      </c>
      <c r="AT12" s="87" t="str">
        <f>IF('Data Entry'!AT52="Yes",1,IF('Data Entry'!AT52="No",0,IF('Data Entry'!AT52="Partial",2,"")))</f>
        <v/>
      </c>
      <c r="AU12" s="87" t="str">
        <f>IF('Data Entry'!AU52="Yes",1,IF('Data Entry'!AU52="No",0,IF('Data Entry'!AU52="Partial",2,"")))</f>
        <v/>
      </c>
      <c r="AV12" s="87" t="str">
        <f>IF('Data Entry'!AV52="Yes",1,IF('Data Entry'!AV52="No",0,IF('Data Entry'!AV52="Partial",2,"")))</f>
        <v/>
      </c>
      <c r="AW12" s="87" t="str">
        <f>IF('Data Entry'!AW52="Yes",1,IF('Data Entry'!AW52="No",0,IF('Data Entry'!AW52="Partial",2,"")))</f>
        <v/>
      </c>
      <c r="AX12" s="87" t="str">
        <f>IF('Data Entry'!AX52="Yes",1,IF('Data Entry'!AX52="No",0,IF('Data Entry'!AX52="Partial",2,"")))</f>
        <v/>
      </c>
      <c r="AY12" s="87" t="str">
        <f>IF('Data Entry'!AY52="Yes",1,IF('Data Entry'!AY52="No",0,IF('Data Entry'!AY52="Partial",2,"")))</f>
        <v/>
      </c>
      <c r="AZ12" s="87" t="str">
        <f>IF('Data Entry'!AZ52="Yes",1,IF('Data Entry'!AZ52="No",0,IF('Data Entry'!AZ52="Partial",2,"")))</f>
        <v/>
      </c>
      <c r="BA12" s="87" t="str">
        <f>IF('Data Entry'!BA52="Yes",1,IF('Data Entry'!BA52="No",0,IF('Data Entry'!BA52="Partial",2,"")))</f>
        <v/>
      </c>
      <c r="BB12" s="87" t="str">
        <f>IF('Data Entry'!BB52="Yes",1,IF('Data Entry'!BB52="No",0,IF('Data Entry'!BB52="Partial",2,"")))</f>
        <v/>
      </c>
      <c r="BC12" s="87" t="str">
        <f>IF('Data Entry'!BC52="Yes",1,IF('Data Entry'!BC52="No",0,IF('Data Entry'!BC52="Partial",2,"")))</f>
        <v/>
      </c>
      <c r="BD12" s="87" t="str">
        <f>IF('Data Entry'!BD52="Yes",1,IF('Data Entry'!BD52="No",0,IF('Data Entry'!BD52="Partial",2,"")))</f>
        <v/>
      </c>
      <c r="BE12" s="87" t="str">
        <f>IF('Data Entry'!BE52="Yes",1,IF('Data Entry'!BE52="No",0,IF('Data Entry'!BE52="Partial",2,"")))</f>
        <v/>
      </c>
      <c r="BF12" s="87" t="str">
        <f>IF('Data Entry'!BF52="Yes",1,IF('Data Entry'!BF52="No",0,IF('Data Entry'!BF52="Partial",2,"")))</f>
        <v/>
      </c>
      <c r="BG12" s="87" t="str">
        <f>IF('Data Entry'!BG52="Yes",1,IF('Data Entry'!BG52="No",0,IF('Data Entry'!BG52="Partial",2,"")))</f>
        <v/>
      </c>
      <c r="BH12" s="87" t="str">
        <f>IF('Data Entry'!BH52="Yes",1,IF('Data Entry'!BH52="No",0,IF('Data Entry'!BH52="Partial",2,"")))</f>
        <v/>
      </c>
      <c r="BI12" s="87" t="str">
        <f>IF('Data Entry'!BI52="Yes",1,IF('Data Entry'!BI52="No",0,IF('Data Entry'!BI52="Partial",2,"")))</f>
        <v/>
      </c>
      <c r="BJ12" s="87" t="str">
        <f>IF('Data Entry'!BJ52="Yes",1,IF('Data Entry'!BJ52="No",0,IF('Data Entry'!BJ52="Partial",2,"")))</f>
        <v/>
      </c>
      <c r="BK12" s="87" t="str">
        <f>IF('Data Entry'!BK52="Yes",1,IF('Data Entry'!BK52="No",0,IF('Data Entry'!BK52="Partial",2,"")))</f>
        <v/>
      </c>
      <c r="BL12" s="87" t="str">
        <f>IF('Data Entry'!BL52="Yes",1,IF('Data Entry'!BL52="No",0,IF('Data Entry'!BL52="Partial",2,"")))</f>
        <v/>
      </c>
      <c r="BM12" s="87" t="str">
        <f>IF('Data Entry'!BM52="Yes",1,IF('Data Entry'!BM52="No",0,IF('Data Entry'!BM52="Partial",2,"")))</f>
        <v/>
      </c>
      <c r="BN12" s="87" t="str">
        <f>IF('Data Entry'!BN52="Yes",1,IF('Data Entry'!BN52="No",0,IF('Data Entry'!BN52="Partial",2,"")))</f>
        <v/>
      </c>
      <c r="BO12" s="87" t="str">
        <f>IF('Data Entry'!BO52="Yes",1,IF('Data Entry'!BO52="No",0,IF('Data Entry'!BO52="Partial",2,"")))</f>
        <v/>
      </c>
      <c r="BP12" s="87" t="str">
        <f>IF('Data Entry'!BP52="Yes",1,IF('Data Entry'!BP52="No",0,IF('Data Entry'!BP52="Partial",2,"")))</f>
        <v/>
      </c>
      <c r="BQ12" s="87" t="str">
        <f>IF('Data Entry'!BQ52="Yes",1,IF('Data Entry'!BQ52="No",0,IF('Data Entry'!BQ52="Partial",2,"")))</f>
        <v/>
      </c>
      <c r="BR12" s="87" t="str">
        <f>IF('Data Entry'!BR52="Yes",1,IF('Data Entry'!BR52="No",0,IF('Data Entry'!BR52="Partial",2,"")))</f>
        <v/>
      </c>
      <c r="BS12" s="87" t="str">
        <f>IF('Data Entry'!BS52="Yes",1,IF('Data Entry'!BS52="No",0,IF('Data Entry'!BS52="Partial",2,"")))</f>
        <v/>
      </c>
      <c r="BT12" s="87" t="str">
        <f>IF('Data Entry'!BT52="Yes",1,IF('Data Entry'!BT52="No",0,IF('Data Entry'!BT52="Partial",2,"")))</f>
        <v/>
      </c>
      <c r="BU12" s="87" t="str">
        <f>IF('Data Entry'!BU52="Yes",1,IF('Data Entry'!BU52="No",0,IF('Data Entry'!BU52="Partial",2,"")))</f>
        <v/>
      </c>
      <c r="BV12" s="87" t="str">
        <f>IF('Data Entry'!BV52="Yes",1,IF('Data Entry'!BV52="No",0,IF('Data Entry'!BV52="Partial",2,"")))</f>
        <v/>
      </c>
      <c r="BW12" s="87" t="str">
        <f>IF('Data Entry'!BW52="Yes",1,IF('Data Entry'!BW52="No",0,IF('Data Entry'!BW52="Partial",2,"")))</f>
        <v/>
      </c>
      <c r="BX12" s="87" t="str">
        <f>IF('Data Entry'!BX52="Yes",1,IF('Data Entry'!BX52="No",0,IF('Data Entry'!BX52="Partial",2,"")))</f>
        <v/>
      </c>
      <c r="BY12" s="87" t="str">
        <f>IF('Data Entry'!BY52="Yes",1,IF('Data Entry'!BY52="No",0,IF('Data Entry'!BY52="Partial",2,"")))</f>
        <v/>
      </c>
      <c r="BZ12" s="87" t="str">
        <f>IF('Data Entry'!BZ52="Yes",1,IF('Data Entry'!BZ52="No",0,IF('Data Entry'!BZ52="Partial",2,"")))</f>
        <v/>
      </c>
      <c r="CA12" s="87" t="str">
        <f>IF('Data Entry'!CA52="Yes",1,IF('Data Entry'!CA52="No",0,IF('Data Entry'!CA52="Partial",2,"")))</f>
        <v/>
      </c>
      <c r="CB12" s="87" t="str">
        <f>IF('Data Entry'!CB52="Yes",1,IF('Data Entry'!CB52="No",0,IF('Data Entry'!CB52="Partial",2,"")))</f>
        <v/>
      </c>
      <c r="CC12" s="87" t="str">
        <f>IF('Data Entry'!CC52="Yes",1,IF('Data Entry'!CC52="No",0,IF('Data Entry'!CC52="Partial",2,"")))</f>
        <v/>
      </c>
      <c r="CD12" s="87" t="str">
        <f>IF('Data Entry'!CD52="Yes",1,IF('Data Entry'!CD52="No",0,IF('Data Entry'!CD52="Partial",2,"")))</f>
        <v/>
      </c>
      <c r="CE12" s="87" t="str">
        <f>IF('Data Entry'!CE52="Yes",1,IF('Data Entry'!CE52="No",0,IF('Data Entry'!CE52="Partial",2,"")))</f>
        <v/>
      </c>
      <c r="CF12" s="87" t="str">
        <f>IF('Data Entry'!CF52="Yes",1,IF('Data Entry'!CF52="No",0,IF('Data Entry'!CF52="Partial",2,"")))</f>
        <v/>
      </c>
      <c r="CG12" s="87" t="str">
        <f>IF('Data Entry'!CG52="Yes",1,IF('Data Entry'!CG52="No",0,IF('Data Entry'!CG52="Partial",2,"")))</f>
        <v/>
      </c>
      <c r="CH12" s="87" t="str">
        <f>IF('Data Entry'!CH52="Yes",1,IF('Data Entry'!CH52="No",0,IF('Data Entry'!CH52="Partial",2,"")))</f>
        <v/>
      </c>
      <c r="CI12" s="87" t="str">
        <f>IF('Data Entry'!CI52="Yes",1,IF('Data Entry'!CI52="No",0,IF('Data Entry'!CI52="Partial",2,"")))</f>
        <v/>
      </c>
      <c r="CJ12" s="87" t="str">
        <f>IF('Data Entry'!CJ52="Yes",1,IF('Data Entry'!CJ52="No",0,IF('Data Entry'!CJ52="Partial",2,"")))</f>
        <v/>
      </c>
      <c r="CK12" s="87" t="str">
        <f>IF('Data Entry'!CK52="Yes",1,IF('Data Entry'!CK52="No",0,IF('Data Entry'!CK52="Partial",2,"")))</f>
        <v/>
      </c>
      <c r="CL12" s="87" t="str">
        <f>IF('Data Entry'!CL52="Yes",1,IF('Data Entry'!CL52="No",0,IF('Data Entry'!CL52="Partial",2,"")))</f>
        <v/>
      </c>
      <c r="CM12" s="87" t="str">
        <f>IF('Data Entry'!CM52="Yes",1,IF('Data Entry'!CM52="No",0,IF('Data Entry'!CM52="Partial",2,"")))</f>
        <v/>
      </c>
      <c r="CN12" s="87" t="str">
        <f>IF('Data Entry'!CN52="Yes",1,IF('Data Entry'!CN52="No",0,IF('Data Entry'!CN52="Partial",2,"")))</f>
        <v/>
      </c>
      <c r="CO12" s="87" t="str">
        <f>IF('Data Entry'!CO52="Yes",1,IF('Data Entry'!CO52="No",0,IF('Data Entry'!CO52="Partial",2,"")))</f>
        <v/>
      </c>
      <c r="CP12" s="87" t="str">
        <f>IF('Data Entry'!CP52="Yes",1,IF('Data Entry'!CP52="No",0,IF('Data Entry'!CP52="Partial",2,"")))</f>
        <v/>
      </c>
      <c r="CQ12" s="87" t="str">
        <f>IF('Data Entry'!CQ52="Yes",1,IF('Data Entry'!CQ52="No",0,IF('Data Entry'!CQ52="Partial",2,"")))</f>
        <v/>
      </c>
      <c r="CR12" s="87" t="str">
        <f>IF('Data Entry'!CR52="Yes",1,IF('Data Entry'!CR52="No",0,IF('Data Entry'!CR52="Partial",2,"")))</f>
        <v/>
      </c>
      <c r="CS12" s="87" t="str">
        <f>IF('Data Entry'!CS52="Yes",1,IF('Data Entry'!CS52="No",0,IF('Data Entry'!CS52="Partial",2,"")))</f>
        <v/>
      </c>
      <c r="CT12" s="87" t="str">
        <f>IF('Data Entry'!CT52="Yes",1,IF('Data Entry'!CT52="No",0,IF('Data Entry'!CT52="Partial",2,"")))</f>
        <v/>
      </c>
      <c r="CU12" s="87" t="str">
        <f>IF('Data Entry'!CU52="Yes",1,IF('Data Entry'!CU52="No",0,IF('Data Entry'!CU52="Partial",2,"")))</f>
        <v/>
      </c>
      <c r="CV12" s="87" t="str">
        <f>IF('Data Entry'!CV52="Yes",1,IF('Data Entry'!CV52="No",0,IF('Data Entry'!CV52="Partial",2,"")))</f>
        <v/>
      </c>
      <c r="CW12" s="87" t="str">
        <f>IF('Data Entry'!CW52="Yes",1,IF('Data Entry'!CW52="No",0,IF('Data Entry'!CW52="Partial",2,"")))</f>
        <v/>
      </c>
      <c r="CX12" s="87" t="str">
        <f>IF('Data Entry'!CX52="Yes",1,IF('Data Entry'!CX52="No",0,IF('Data Entry'!CX52="Partial",2,"")))</f>
        <v/>
      </c>
      <c r="CY12" s="87" t="str">
        <f>IF('Data Entry'!CY52="Yes",1,IF('Data Entry'!CY52="No",0,IF('Data Entry'!CY52="Partial",2,"")))</f>
        <v/>
      </c>
      <c r="CZ12" s="87" t="str">
        <f>IF('Data Entry'!CZ52="Yes",1,IF('Data Entry'!CZ52="No",0,IF('Data Entry'!CZ52="Partial",2,"")))</f>
        <v/>
      </c>
      <c r="DA12" s="87" t="str">
        <f>IF('Data Entry'!DA52="Yes",1,IF('Data Entry'!DA52="No",0,IF('Data Entry'!DA52="Partial",2,"")))</f>
        <v/>
      </c>
      <c r="DB12" s="87" t="str">
        <f>IF('Data Entry'!DB52="Yes",1,IF('Data Entry'!DB52="No",0,IF('Data Entry'!DB52="Partial",2,"")))</f>
        <v/>
      </c>
      <c r="DC12" s="87" t="str">
        <f>IF('Data Entry'!DC52="Yes",1,IF('Data Entry'!DC52="No",0,IF('Data Entry'!DC52="Partial",2,"")))</f>
        <v/>
      </c>
      <c r="DD12" s="87" t="str">
        <f>IF('Data Entry'!DD52="Yes",1,IF('Data Entry'!DD52="No",0,IF('Data Entry'!DD52="Partial",2,"")))</f>
        <v/>
      </c>
      <c r="DE12" s="87" t="str">
        <f>IF('Data Entry'!DE52="Yes",1,IF('Data Entry'!DE52="No",0,IF('Data Entry'!DE52="Partial",2,"")))</f>
        <v/>
      </c>
      <c r="DF12" s="87" t="str">
        <f>IF('Data Entry'!DF52="Yes",1,IF('Data Entry'!DF52="No",0,IF('Data Entry'!DF52="Partial",2,"")))</f>
        <v/>
      </c>
      <c r="DG12" s="87" t="str">
        <f>IF('Data Entry'!DG52="Yes",1,IF('Data Entry'!DG52="No",0,IF('Data Entry'!DG52="Partial",2,"")))</f>
        <v/>
      </c>
      <c r="DH12" s="87" t="str">
        <f>IF('Data Entry'!DH52="Yes",1,IF('Data Entry'!DH52="No",0,IF('Data Entry'!DH52="Partial",2,"")))</f>
        <v/>
      </c>
      <c r="DI12" s="87" t="str">
        <f>IF('Data Entry'!DI52="Yes",1,IF('Data Entry'!DI52="No",0,IF('Data Entry'!DI52="Partial",2,"")))</f>
        <v/>
      </c>
      <c r="DJ12" s="87" t="str">
        <f>IF('Data Entry'!DJ52="Yes",1,IF('Data Entry'!DJ52="No",0,IF('Data Entry'!DJ52="Partial",2,"")))</f>
        <v/>
      </c>
      <c r="DK12" s="87" t="str">
        <f>IF('Data Entry'!DK52="Yes",1,IF('Data Entry'!DK52="No",0,IF('Data Entry'!DK52="Partial",2,"")))</f>
        <v/>
      </c>
      <c r="DL12" s="87" t="str">
        <f>IF('Data Entry'!DL52="Yes",1,IF('Data Entry'!DL52="No",0,IF('Data Entry'!DL52="Partial",2,"")))</f>
        <v/>
      </c>
      <c r="DM12" s="87" t="str">
        <f>IF('Data Entry'!DM52="Yes",1,IF('Data Entry'!DM52="No",0,IF('Data Entry'!DM52="Partial",2,"")))</f>
        <v/>
      </c>
      <c r="DN12" s="87" t="str">
        <f>IF('Data Entry'!DN52="Yes",1,IF('Data Entry'!DN52="No",0,IF('Data Entry'!DN52="Partial",2,"")))</f>
        <v/>
      </c>
      <c r="DO12" s="87" t="str">
        <f>IF('Data Entry'!DO52="Yes",1,IF('Data Entry'!DO52="No",0,IF('Data Entry'!DO52="Partial",2,"")))</f>
        <v/>
      </c>
      <c r="DP12" s="87" t="str">
        <f>IF('Data Entry'!DP52="Yes",1,IF('Data Entry'!DP52="No",0,IF('Data Entry'!DP52="Partial",2,"")))</f>
        <v/>
      </c>
      <c r="DQ12" s="87" t="str">
        <f>IF('Data Entry'!DQ52="Yes",1,IF('Data Entry'!DQ52="No",0,IF('Data Entry'!DQ52="Partial",2,"")))</f>
        <v/>
      </c>
      <c r="DR12" s="87" t="str">
        <f>IF('Data Entry'!DR52="Yes",1,IF('Data Entry'!DR52="No",0,IF('Data Entry'!DR52="Partial",2,"")))</f>
        <v/>
      </c>
      <c r="DS12" s="87" t="str">
        <f>IF('Data Entry'!DS52="Yes",1,IF('Data Entry'!DS52="No",0,IF('Data Entry'!DS52="Partial",2,"")))</f>
        <v/>
      </c>
      <c r="DT12" s="87" t="str">
        <f>IF('Data Entry'!DT52="Yes",1,IF('Data Entry'!DT52="No",0,IF('Data Entry'!DT52="Partial",2,"")))</f>
        <v/>
      </c>
    </row>
    <row r="13" spans="1:124">
      <c r="A13" s="172" t="s">
        <v>37</v>
      </c>
      <c r="B13" s="173"/>
      <c r="C13" s="173"/>
      <c r="D13" s="174"/>
      <c r="E13" s="87" t="str">
        <f>IF('Data Entry'!E53="Yes",1,IF('Data Entry'!E53="No",0,IF('Data Entry'!E53="Partial",2,"")))</f>
        <v/>
      </c>
      <c r="F13" s="87" t="str">
        <f>IF('Data Entry'!F53="Yes",1,IF('Data Entry'!F53="No",0,IF('Data Entry'!F53="Partial",2,"")))</f>
        <v/>
      </c>
      <c r="G13" s="87" t="str">
        <f>IF('Data Entry'!G53="Yes",1,IF('Data Entry'!G53="No",0,IF('Data Entry'!G53="Partial",2,"")))</f>
        <v/>
      </c>
      <c r="H13" s="87" t="str">
        <f>IF('Data Entry'!H53="Yes",1,IF('Data Entry'!H53="No",0,IF('Data Entry'!H53="Partial",2,"")))</f>
        <v/>
      </c>
      <c r="I13" s="87" t="str">
        <f>IF('Data Entry'!I53="Yes",1,IF('Data Entry'!I53="No",0,IF('Data Entry'!I53="Partial",2,"")))</f>
        <v/>
      </c>
      <c r="J13" s="87" t="str">
        <f>IF('Data Entry'!J53="Yes",1,IF('Data Entry'!J53="No",0,IF('Data Entry'!J53="Partial",2,"")))</f>
        <v/>
      </c>
      <c r="K13" s="87" t="str">
        <f>IF('Data Entry'!K53="Yes",1,IF('Data Entry'!K53="No",0,IF('Data Entry'!K53="Partial",2,"")))</f>
        <v/>
      </c>
      <c r="L13" s="87" t="str">
        <f>IF('Data Entry'!L53="Yes",1,IF('Data Entry'!L53="No",0,IF('Data Entry'!L53="Partial",2,"")))</f>
        <v/>
      </c>
      <c r="M13" s="87" t="str">
        <f>IF('Data Entry'!M53="Yes",1,IF('Data Entry'!M53="No",0,IF('Data Entry'!M53="Partial",2,"")))</f>
        <v/>
      </c>
      <c r="N13" s="87" t="str">
        <f>IF('Data Entry'!N53="Yes",1,IF('Data Entry'!N53="No",0,IF('Data Entry'!N53="Partial",2,"")))</f>
        <v/>
      </c>
      <c r="O13" s="87" t="str">
        <f>IF('Data Entry'!O53="Yes",1,IF('Data Entry'!O53="No",0,IF('Data Entry'!O53="Partial",2,"")))</f>
        <v/>
      </c>
      <c r="P13" s="87" t="str">
        <f>IF('Data Entry'!P53="Yes",1,IF('Data Entry'!P53="No",0,IF('Data Entry'!P53="Partial",2,"")))</f>
        <v/>
      </c>
      <c r="Q13" s="87" t="str">
        <f>IF('Data Entry'!Q53="Yes",1,IF('Data Entry'!Q53="No",0,IF('Data Entry'!Q53="Partial",2,"")))</f>
        <v/>
      </c>
      <c r="R13" s="87" t="str">
        <f>IF('Data Entry'!R53="Yes",1,IF('Data Entry'!R53="No",0,IF('Data Entry'!R53="Partial",2,"")))</f>
        <v/>
      </c>
      <c r="S13" s="87" t="str">
        <f>IF('Data Entry'!S53="Yes",1,IF('Data Entry'!S53="No",0,IF('Data Entry'!S53="Partial",2,"")))</f>
        <v/>
      </c>
      <c r="T13" s="87" t="str">
        <f>IF('Data Entry'!T53="Yes",1,IF('Data Entry'!T53="No",0,IF('Data Entry'!T53="Partial",2,"")))</f>
        <v/>
      </c>
      <c r="U13" s="87" t="str">
        <f>IF('Data Entry'!U53="Yes",1,IF('Data Entry'!U53="No",0,IF('Data Entry'!U53="Partial",2,"")))</f>
        <v/>
      </c>
      <c r="V13" s="87" t="str">
        <f>IF('Data Entry'!V53="Yes",1,IF('Data Entry'!V53="No",0,IF('Data Entry'!V53="Partial",2,"")))</f>
        <v/>
      </c>
      <c r="W13" s="87" t="str">
        <f>IF('Data Entry'!W53="Yes",1,IF('Data Entry'!W53="No",0,IF('Data Entry'!W53="Partial",2,"")))</f>
        <v/>
      </c>
      <c r="X13" s="87" t="str">
        <f>IF('Data Entry'!X53="Yes",1,IF('Data Entry'!X53="No",0,IF('Data Entry'!X53="Partial",2,"")))</f>
        <v/>
      </c>
      <c r="Y13" s="87" t="str">
        <f>IF('Data Entry'!Y53="Yes",1,IF('Data Entry'!Y53="No",0,IF('Data Entry'!Y53="Partial",2,"")))</f>
        <v/>
      </c>
      <c r="Z13" s="87" t="str">
        <f>IF('Data Entry'!Z53="Yes",1,IF('Data Entry'!Z53="No",0,IF('Data Entry'!Z53="Partial",2,"")))</f>
        <v/>
      </c>
      <c r="AA13" s="87" t="str">
        <f>IF('Data Entry'!AA53="Yes",1,IF('Data Entry'!AA53="No",0,IF('Data Entry'!AA53="Partial",2,"")))</f>
        <v/>
      </c>
      <c r="AB13" s="87" t="str">
        <f>IF('Data Entry'!AB53="Yes",1,IF('Data Entry'!AB53="No",0,IF('Data Entry'!AB53="Partial",2,"")))</f>
        <v/>
      </c>
      <c r="AC13" s="87" t="str">
        <f>IF('Data Entry'!AC53="Yes",1,IF('Data Entry'!AC53="No",0,IF('Data Entry'!AC53="Partial",2,"")))</f>
        <v/>
      </c>
      <c r="AD13" s="87" t="str">
        <f>IF('Data Entry'!AD53="Yes",1,IF('Data Entry'!AD53="No",0,IF('Data Entry'!AD53="Partial",2,"")))</f>
        <v/>
      </c>
      <c r="AE13" s="87" t="str">
        <f>IF('Data Entry'!AE53="Yes",1,IF('Data Entry'!AE53="No",0,IF('Data Entry'!AE53="Partial",2,"")))</f>
        <v/>
      </c>
      <c r="AF13" s="87" t="str">
        <f>IF('Data Entry'!AF53="Yes",1,IF('Data Entry'!AF53="No",0,IF('Data Entry'!AF53="Partial",2,"")))</f>
        <v/>
      </c>
      <c r="AG13" s="87" t="str">
        <f>IF('Data Entry'!AG53="Yes",1,IF('Data Entry'!AG53="No",0,IF('Data Entry'!AG53="Partial",2,"")))</f>
        <v/>
      </c>
      <c r="AH13" s="87" t="str">
        <f>IF('Data Entry'!AH53="Yes",1,IF('Data Entry'!AH53="No",0,IF('Data Entry'!AH53="Partial",2,"")))</f>
        <v/>
      </c>
      <c r="AI13" s="87" t="str">
        <f>IF('Data Entry'!AI53="Yes",1,IF('Data Entry'!AI53="No",0,IF('Data Entry'!AI53="Partial",2,"")))</f>
        <v/>
      </c>
      <c r="AJ13" s="87" t="str">
        <f>IF('Data Entry'!AJ53="Yes",1,IF('Data Entry'!AJ53="No",0,IF('Data Entry'!AJ53="Partial",2,"")))</f>
        <v/>
      </c>
      <c r="AK13" s="87" t="str">
        <f>IF('Data Entry'!AK53="Yes",1,IF('Data Entry'!AK53="No",0,IF('Data Entry'!AK53="Partial",2,"")))</f>
        <v/>
      </c>
      <c r="AL13" s="87" t="str">
        <f>IF('Data Entry'!AL53="Yes",1,IF('Data Entry'!AL53="No",0,IF('Data Entry'!AL53="Partial",2,"")))</f>
        <v/>
      </c>
      <c r="AM13" s="87" t="str">
        <f>IF('Data Entry'!AM53="Yes",1,IF('Data Entry'!AM53="No",0,IF('Data Entry'!AM53="Partial",2,"")))</f>
        <v/>
      </c>
      <c r="AN13" s="91" t="str">
        <f>IF('Data Entry'!AN53="Yes",1,IF('Data Entry'!AN53="No",0,IF('Data Entry'!AN53="Partial",2,"")))</f>
        <v/>
      </c>
      <c r="AO13" s="87" t="str">
        <f>IF('Data Entry'!AO53="Yes",1,IF('Data Entry'!AO53="No",0,IF('Data Entry'!AO53="Partial",2,"")))</f>
        <v/>
      </c>
      <c r="AP13" s="87" t="str">
        <f>IF('Data Entry'!AP53="Yes",1,IF('Data Entry'!AP53="No",0,IF('Data Entry'!AP53="Partial",2,"")))</f>
        <v/>
      </c>
      <c r="AQ13" s="87" t="str">
        <f>IF('Data Entry'!AQ53="Yes",1,IF('Data Entry'!AQ53="No",0,IF('Data Entry'!AQ53="Partial",2,"")))</f>
        <v/>
      </c>
      <c r="AR13" s="87" t="str">
        <f>IF('Data Entry'!AR53="Yes",1,IF('Data Entry'!AR53="No",0,IF('Data Entry'!AR53="Partial",2,"")))</f>
        <v/>
      </c>
      <c r="AS13" s="87" t="str">
        <f>IF('Data Entry'!AS53="Yes",1,IF('Data Entry'!AS53="No",0,IF('Data Entry'!AS53="Partial",2,"")))</f>
        <v/>
      </c>
      <c r="AT13" s="87" t="str">
        <f>IF('Data Entry'!AT53="Yes",1,IF('Data Entry'!AT53="No",0,IF('Data Entry'!AT53="Partial",2,"")))</f>
        <v/>
      </c>
      <c r="AU13" s="87" t="str">
        <f>IF('Data Entry'!AU53="Yes",1,IF('Data Entry'!AU53="No",0,IF('Data Entry'!AU53="Partial",2,"")))</f>
        <v/>
      </c>
      <c r="AV13" s="87" t="str">
        <f>IF('Data Entry'!AV53="Yes",1,IF('Data Entry'!AV53="No",0,IF('Data Entry'!AV53="Partial",2,"")))</f>
        <v/>
      </c>
      <c r="AW13" s="87" t="str">
        <f>IF('Data Entry'!AW53="Yes",1,IF('Data Entry'!AW53="No",0,IF('Data Entry'!AW53="Partial",2,"")))</f>
        <v/>
      </c>
      <c r="AX13" s="87" t="str">
        <f>IF('Data Entry'!AX53="Yes",1,IF('Data Entry'!AX53="No",0,IF('Data Entry'!AX53="Partial",2,"")))</f>
        <v/>
      </c>
      <c r="AY13" s="87" t="str">
        <f>IF('Data Entry'!AY53="Yes",1,IF('Data Entry'!AY53="No",0,IF('Data Entry'!AY53="Partial",2,"")))</f>
        <v/>
      </c>
      <c r="AZ13" s="87" t="str">
        <f>IF('Data Entry'!AZ53="Yes",1,IF('Data Entry'!AZ53="No",0,IF('Data Entry'!AZ53="Partial",2,"")))</f>
        <v/>
      </c>
      <c r="BA13" s="87" t="str">
        <f>IF('Data Entry'!BA53="Yes",1,IF('Data Entry'!BA53="No",0,IF('Data Entry'!BA53="Partial",2,"")))</f>
        <v/>
      </c>
      <c r="BB13" s="87" t="str">
        <f>IF('Data Entry'!BB53="Yes",1,IF('Data Entry'!BB53="No",0,IF('Data Entry'!BB53="Partial",2,"")))</f>
        <v/>
      </c>
      <c r="BC13" s="87" t="str">
        <f>IF('Data Entry'!BC53="Yes",1,IF('Data Entry'!BC53="No",0,IF('Data Entry'!BC53="Partial",2,"")))</f>
        <v/>
      </c>
      <c r="BD13" s="87" t="str">
        <f>IF('Data Entry'!BD53="Yes",1,IF('Data Entry'!BD53="No",0,IF('Data Entry'!BD53="Partial",2,"")))</f>
        <v/>
      </c>
      <c r="BE13" s="87" t="str">
        <f>IF('Data Entry'!BE53="Yes",1,IF('Data Entry'!BE53="No",0,IF('Data Entry'!BE53="Partial",2,"")))</f>
        <v/>
      </c>
      <c r="BF13" s="87" t="str">
        <f>IF('Data Entry'!BF53="Yes",1,IF('Data Entry'!BF53="No",0,IF('Data Entry'!BF53="Partial",2,"")))</f>
        <v/>
      </c>
      <c r="BG13" s="87" t="str">
        <f>IF('Data Entry'!BG53="Yes",1,IF('Data Entry'!BG53="No",0,IF('Data Entry'!BG53="Partial",2,"")))</f>
        <v/>
      </c>
      <c r="BH13" s="87" t="str">
        <f>IF('Data Entry'!BH53="Yes",1,IF('Data Entry'!BH53="No",0,IF('Data Entry'!BH53="Partial",2,"")))</f>
        <v/>
      </c>
      <c r="BI13" s="87" t="str">
        <f>IF('Data Entry'!BI53="Yes",1,IF('Data Entry'!BI53="No",0,IF('Data Entry'!BI53="Partial",2,"")))</f>
        <v/>
      </c>
      <c r="BJ13" s="87" t="str">
        <f>IF('Data Entry'!BJ53="Yes",1,IF('Data Entry'!BJ53="No",0,IF('Data Entry'!BJ53="Partial",2,"")))</f>
        <v/>
      </c>
      <c r="BK13" s="87" t="str">
        <f>IF('Data Entry'!BK53="Yes",1,IF('Data Entry'!BK53="No",0,IF('Data Entry'!BK53="Partial",2,"")))</f>
        <v/>
      </c>
      <c r="BL13" s="87" t="str">
        <f>IF('Data Entry'!BL53="Yes",1,IF('Data Entry'!BL53="No",0,IF('Data Entry'!BL53="Partial",2,"")))</f>
        <v/>
      </c>
      <c r="BM13" s="87" t="str">
        <f>IF('Data Entry'!BM53="Yes",1,IF('Data Entry'!BM53="No",0,IF('Data Entry'!BM53="Partial",2,"")))</f>
        <v/>
      </c>
      <c r="BN13" s="87" t="str">
        <f>IF('Data Entry'!BN53="Yes",1,IF('Data Entry'!BN53="No",0,IF('Data Entry'!BN53="Partial",2,"")))</f>
        <v/>
      </c>
      <c r="BO13" s="87" t="str">
        <f>IF('Data Entry'!BO53="Yes",1,IF('Data Entry'!BO53="No",0,IF('Data Entry'!BO53="Partial",2,"")))</f>
        <v/>
      </c>
      <c r="BP13" s="87" t="str">
        <f>IF('Data Entry'!BP53="Yes",1,IF('Data Entry'!BP53="No",0,IF('Data Entry'!BP53="Partial",2,"")))</f>
        <v/>
      </c>
      <c r="BQ13" s="87" t="str">
        <f>IF('Data Entry'!BQ53="Yes",1,IF('Data Entry'!BQ53="No",0,IF('Data Entry'!BQ53="Partial",2,"")))</f>
        <v/>
      </c>
      <c r="BR13" s="87" t="str">
        <f>IF('Data Entry'!BR53="Yes",1,IF('Data Entry'!BR53="No",0,IF('Data Entry'!BR53="Partial",2,"")))</f>
        <v/>
      </c>
      <c r="BS13" s="87" t="str">
        <f>IF('Data Entry'!BS53="Yes",1,IF('Data Entry'!BS53="No",0,IF('Data Entry'!BS53="Partial",2,"")))</f>
        <v/>
      </c>
      <c r="BT13" s="87" t="str">
        <f>IF('Data Entry'!BT53="Yes",1,IF('Data Entry'!BT53="No",0,IF('Data Entry'!BT53="Partial",2,"")))</f>
        <v/>
      </c>
      <c r="BU13" s="87" t="str">
        <f>IF('Data Entry'!BU53="Yes",1,IF('Data Entry'!BU53="No",0,IF('Data Entry'!BU53="Partial",2,"")))</f>
        <v/>
      </c>
      <c r="BV13" s="87" t="str">
        <f>IF('Data Entry'!BV53="Yes",1,IF('Data Entry'!BV53="No",0,IF('Data Entry'!BV53="Partial",2,"")))</f>
        <v/>
      </c>
      <c r="BW13" s="87" t="str">
        <f>IF('Data Entry'!BW53="Yes",1,IF('Data Entry'!BW53="No",0,IF('Data Entry'!BW53="Partial",2,"")))</f>
        <v/>
      </c>
      <c r="BX13" s="87" t="str">
        <f>IF('Data Entry'!BX53="Yes",1,IF('Data Entry'!BX53="No",0,IF('Data Entry'!BX53="Partial",2,"")))</f>
        <v/>
      </c>
      <c r="BY13" s="87" t="str">
        <f>IF('Data Entry'!BY53="Yes",1,IF('Data Entry'!BY53="No",0,IF('Data Entry'!BY53="Partial",2,"")))</f>
        <v/>
      </c>
      <c r="BZ13" s="87" t="str">
        <f>IF('Data Entry'!BZ53="Yes",1,IF('Data Entry'!BZ53="No",0,IF('Data Entry'!BZ53="Partial",2,"")))</f>
        <v/>
      </c>
      <c r="CA13" s="87" t="str">
        <f>IF('Data Entry'!CA53="Yes",1,IF('Data Entry'!CA53="No",0,IF('Data Entry'!CA53="Partial",2,"")))</f>
        <v/>
      </c>
      <c r="CB13" s="87" t="str">
        <f>IF('Data Entry'!CB53="Yes",1,IF('Data Entry'!CB53="No",0,IF('Data Entry'!CB53="Partial",2,"")))</f>
        <v/>
      </c>
      <c r="CC13" s="87" t="str">
        <f>IF('Data Entry'!CC53="Yes",1,IF('Data Entry'!CC53="No",0,IF('Data Entry'!CC53="Partial",2,"")))</f>
        <v/>
      </c>
      <c r="CD13" s="87" t="str">
        <f>IF('Data Entry'!CD53="Yes",1,IF('Data Entry'!CD53="No",0,IF('Data Entry'!CD53="Partial",2,"")))</f>
        <v/>
      </c>
      <c r="CE13" s="87" t="str">
        <f>IF('Data Entry'!CE53="Yes",1,IF('Data Entry'!CE53="No",0,IF('Data Entry'!CE53="Partial",2,"")))</f>
        <v/>
      </c>
      <c r="CF13" s="87" t="str">
        <f>IF('Data Entry'!CF53="Yes",1,IF('Data Entry'!CF53="No",0,IF('Data Entry'!CF53="Partial",2,"")))</f>
        <v/>
      </c>
      <c r="CG13" s="87" t="str">
        <f>IF('Data Entry'!CG53="Yes",1,IF('Data Entry'!CG53="No",0,IF('Data Entry'!CG53="Partial",2,"")))</f>
        <v/>
      </c>
      <c r="CH13" s="87" t="str">
        <f>IF('Data Entry'!CH53="Yes",1,IF('Data Entry'!CH53="No",0,IF('Data Entry'!CH53="Partial",2,"")))</f>
        <v/>
      </c>
      <c r="CI13" s="87" t="str">
        <f>IF('Data Entry'!CI53="Yes",1,IF('Data Entry'!CI53="No",0,IF('Data Entry'!CI53="Partial",2,"")))</f>
        <v/>
      </c>
      <c r="CJ13" s="87" t="str">
        <f>IF('Data Entry'!CJ53="Yes",1,IF('Data Entry'!CJ53="No",0,IF('Data Entry'!CJ53="Partial",2,"")))</f>
        <v/>
      </c>
      <c r="CK13" s="87" t="str">
        <f>IF('Data Entry'!CK53="Yes",1,IF('Data Entry'!CK53="No",0,IF('Data Entry'!CK53="Partial",2,"")))</f>
        <v/>
      </c>
      <c r="CL13" s="87" t="str">
        <f>IF('Data Entry'!CL53="Yes",1,IF('Data Entry'!CL53="No",0,IF('Data Entry'!CL53="Partial",2,"")))</f>
        <v/>
      </c>
      <c r="CM13" s="87" t="str">
        <f>IF('Data Entry'!CM53="Yes",1,IF('Data Entry'!CM53="No",0,IF('Data Entry'!CM53="Partial",2,"")))</f>
        <v/>
      </c>
      <c r="CN13" s="87" t="str">
        <f>IF('Data Entry'!CN53="Yes",1,IF('Data Entry'!CN53="No",0,IF('Data Entry'!CN53="Partial",2,"")))</f>
        <v/>
      </c>
      <c r="CO13" s="87" t="str">
        <f>IF('Data Entry'!CO53="Yes",1,IF('Data Entry'!CO53="No",0,IF('Data Entry'!CO53="Partial",2,"")))</f>
        <v/>
      </c>
      <c r="CP13" s="87" t="str">
        <f>IF('Data Entry'!CP53="Yes",1,IF('Data Entry'!CP53="No",0,IF('Data Entry'!CP53="Partial",2,"")))</f>
        <v/>
      </c>
      <c r="CQ13" s="87" t="str">
        <f>IF('Data Entry'!CQ53="Yes",1,IF('Data Entry'!CQ53="No",0,IF('Data Entry'!CQ53="Partial",2,"")))</f>
        <v/>
      </c>
      <c r="CR13" s="87" t="str">
        <f>IF('Data Entry'!CR53="Yes",1,IF('Data Entry'!CR53="No",0,IF('Data Entry'!CR53="Partial",2,"")))</f>
        <v/>
      </c>
      <c r="CS13" s="87" t="str">
        <f>IF('Data Entry'!CS53="Yes",1,IF('Data Entry'!CS53="No",0,IF('Data Entry'!CS53="Partial",2,"")))</f>
        <v/>
      </c>
      <c r="CT13" s="87" t="str">
        <f>IF('Data Entry'!CT53="Yes",1,IF('Data Entry'!CT53="No",0,IF('Data Entry'!CT53="Partial",2,"")))</f>
        <v/>
      </c>
      <c r="CU13" s="87" t="str">
        <f>IF('Data Entry'!CU53="Yes",1,IF('Data Entry'!CU53="No",0,IF('Data Entry'!CU53="Partial",2,"")))</f>
        <v/>
      </c>
      <c r="CV13" s="87" t="str">
        <f>IF('Data Entry'!CV53="Yes",1,IF('Data Entry'!CV53="No",0,IF('Data Entry'!CV53="Partial",2,"")))</f>
        <v/>
      </c>
      <c r="CW13" s="87" t="str">
        <f>IF('Data Entry'!CW53="Yes",1,IF('Data Entry'!CW53="No",0,IF('Data Entry'!CW53="Partial",2,"")))</f>
        <v/>
      </c>
      <c r="CX13" s="87" t="str">
        <f>IF('Data Entry'!CX53="Yes",1,IF('Data Entry'!CX53="No",0,IF('Data Entry'!CX53="Partial",2,"")))</f>
        <v/>
      </c>
      <c r="CY13" s="87" t="str">
        <f>IF('Data Entry'!CY53="Yes",1,IF('Data Entry'!CY53="No",0,IF('Data Entry'!CY53="Partial",2,"")))</f>
        <v/>
      </c>
      <c r="CZ13" s="87" t="str">
        <f>IF('Data Entry'!CZ53="Yes",1,IF('Data Entry'!CZ53="No",0,IF('Data Entry'!CZ53="Partial",2,"")))</f>
        <v/>
      </c>
      <c r="DA13" s="87" t="str">
        <f>IF('Data Entry'!DA53="Yes",1,IF('Data Entry'!DA53="No",0,IF('Data Entry'!DA53="Partial",2,"")))</f>
        <v/>
      </c>
      <c r="DB13" s="87" t="str">
        <f>IF('Data Entry'!DB53="Yes",1,IF('Data Entry'!DB53="No",0,IF('Data Entry'!DB53="Partial",2,"")))</f>
        <v/>
      </c>
      <c r="DC13" s="87" t="str">
        <f>IF('Data Entry'!DC53="Yes",1,IF('Data Entry'!DC53="No",0,IF('Data Entry'!DC53="Partial",2,"")))</f>
        <v/>
      </c>
      <c r="DD13" s="87" t="str">
        <f>IF('Data Entry'!DD53="Yes",1,IF('Data Entry'!DD53="No",0,IF('Data Entry'!DD53="Partial",2,"")))</f>
        <v/>
      </c>
      <c r="DE13" s="87" t="str">
        <f>IF('Data Entry'!DE53="Yes",1,IF('Data Entry'!DE53="No",0,IF('Data Entry'!DE53="Partial",2,"")))</f>
        <v/>
      </c>
      <c r="DF13" s="87" t="str">
        <f>IF('Data Entry'!DF53="Yes",1,IF('Data Entry'!DF53="No",0,IF('Data Entry'!DF53="Partial",2,"")))</f>
        <v/>
      </c>
      <c r="DG13" s="87" t="str">
        <f>IF('Data Entry'!DG53="Yes",1,IF('Data Entry'!DG53="No",0,IF('Data Entry'!DG53="Partial",2,"")))</f>
        <v/>
      </c>
      <c r="DH13" s="87" t="str">
        <f>IF('Data Entry'!DH53="Yes",1,IF('Data Entry'!DH53="No",0,IF('Data Entry'!DH53="Partial",2,"")))</f>
        <v/>
      </c>
      <c r="DI13" s="87" t="str">
        <f>IF('Data Entry'!DI53="Yes",1,IF('Data Entry'!DI53="No",0,IF('Data Entry'!DI53="Partial",2,"")))</f>
        <v/>
      </c>
      <c r="DJ13" s="87" t="str">
        <f>IF('Data Entry'!DJ53="Yes",1,IF('Data Entry'!DJ53="No",0,IF('Data Entry'!DJ53="Partial",2,"")))</f>
        <v/>
      </c>
      <c r="DK13" s="87" t="str">
        <f>IF('Data Entry'!DK53="Yes",1,IF('Data Entry'!DK53="No",0,IF('Data Entry'!DK53="Partial",2,"")))</f>
        <v/>
      </c>
      <c r="DL13" s="87" t="str">
        <f>IF('Data Entry'!DL53="Yes",1,IF('Data Entry'!DL53="No",0,IF('Data Entry'!DL53="Partial",2,"")))</f>
        <v/>
      </c>
      <c r="DM13" s="87" t="str">
        <f>IF('Data Entry'!DM53="Yes",1,IF('Data Entry'!DM53="No",0,IF('Data Entry'!DM53="Partial",2,"")))</f>
        <v/>
      </c>
      <c r="DN13" s="87" t="str">
        <f>IF('Data Entry'!DN53="Yes",1,IF('Data Entry'!DN53="No",0,IF('Data Entry'!DN53="Partial",2,"")))</f>
        <v/>
      </c>
      <c r="DO13" s="87" t="str">
        <f>IF('Data Entry'!DO53="Yes",1,IF('Data Entry'!DO53="No",0,IF('Data Entry'!DO53="Partial",2,"")))</f>
        <v/>
      </c>
      <c r="DP13" s="87" t="str">
        <f>IF('Data Entry'!DP53="Yes",1,IF('Data Entry'!DP53="No",0,IF('Data Entry'!DP53="Partial",2,"")))</f>
        <v/>
      </c>
      <c r="DQ13" s="87" t="str">
        <f>IF('Data Entry'!DQ53="Yes",1,IF('Data Entry'!DQ53="No",0,IF('Data Entry'!DQ53="Partial",2,"")))</f>
        <v/>
      </c>
      <c r="DR13" s="87" t="str">
        <f>IF('Data Entry'!DR53="Yes",1,IF('Data Entry'!DR53="No",0,IF('Data Entry'!DR53="Partial",2,"")))</f>
        <v/>
      </c>
      <c r="DS13" s="87" t="str">
        <f>IF('Data Entry'!DS53="Yes",1,IF('Data Entry'!DS53="No",0,IF('Data Entry'!DS53="Partial",2,"")))</f>
        <v/>
      </c>
      <c r="DT13" s="87" t="str">
        <f>IF('Data Entry'!DT53="Yes",1,IF('Data Entry'!DT53="No",0,IF('Data Entry'!DT53="Partial",2,"")))</f>
        <v/>
      </c>
    </row>
    <row r="14" spans="1:124">
      <c r="A14" s="172" t="s">
        <v>38</v>
      </c>
      <c r="B14" s="173"/>
      <c r="C14" s="173"/>
      <c r="D14" s="174"/>
      <c r="E14" s="87" t="str">
        <f>IF('Data Entry'!E54="Yes",1,IF('Data Entry'!E54="No",0,IF('Data Entry'!E54="Partial",2,"")))</f>
        <v/>
      </c>
      <c r="F14" s="87" t="str">
        <f>IF('Data Entry'!F54="Yes",1,IF('Data Entry'!F54="No",0,IF('Data Entry'!F54="Partial",2,"")))</f>
        <v/>
      </c>
      <c r="G14" s="87" t="str">
        <f>IF('Data Entry'!G54="Yes",1,IF('Data Entry'!G54="No",0,IF('Data Entry'!G54="Partial",2,"")))</f>
        <v/>
      </c>
      <c r="H14" s="87" t="str">
        <f>IF('Data Entry'!H54="Yes",1,IF('Data Entry'!H54="No",0,IF('Data Entry'!H54="Partial",2,"")))</f>
        <v/>
      </c>
      <c r="I14" s="87" t="str">
        <f>IF('Data Entry'!I54="Yes",1,IF('Data Entry'!I54="No",0,IF('Data Entry'!I54="Partial",2,"")))</f>
        <v/>
      </c>
      <c r="J14" s="87" t="str">
        <f>IF('Data Entry'!J54="Yes",1,IF('Data Entry'!J54="No",0,IF('Data Entry'!J54="Partial",2,"")))</f>
        <v/>
      </c>
      <c r="K14" s="87" t="str">
        <f>IF('Data Entry'!K54="Yes",1,IF('Data Entry'!K54="No",0,IF('Data Entry'!K54="Partial",2,"")))</f>
        <v/>
      </c>
      <c r="L14" s="87" t="str">
        <f>IF('Data Entry'!L54="Yes",1,IF('Data Entry'!L54="No",0,IF('Data Entry'!L54="Partial",2,"")))</f>
        <v/>
      </c>
      <c r="M14" s="87" t="str">
        <f>IF('Data Entry'!M54="Yes",1,IF('Data Entry'!M54="No",0,IF('Data Entry'!M54="Partial",2,"")))</f>
        <v/>
      </c>
      <c r="N14" s="87" t="str">
        <f>IF('Data Entry'!N54="Yes",1,IF('Data Entry'!N54="No",0,IF('Data Entry'!N54="Partial",2,"")))</f>
        <v/>
      </c>
      <c r="O14" s="87" t="str">
        <f>IF('Data Entry'!O54="Yes",1,IF('Data Entry'!O54="No",0,IF('Data Entry'!O54="Partial",2,"")))</f>
        <v/>
      </c>
      <c r="P14" s="87" t="str">
        <f>IF('Data Entry'!P54="Yes",1,IF('Data Entry'!P54="No",0,IF('Data Entry'!P54="Partial",2,"")))</f>
        <v/>
      </c>
      <c r="Q14" s="87" t="str">
        <f>IF('Data Entry'!Q54="Yes",1,IF('Data Entry'!Q54="No",0,IF('Data Entry'!Q54="Partial",2,"")))</f>
        <v/>
      </c>
      <c r="R14" s="87" t="str">
        <f>IF('Data Entry'!R54="Yes",1,IF('Data Entry'!R54="No",0,IF('Data Entry'!R54="Partial",2,"")))</f>
        <v/>
      </c>
      <c r="S14" s="87" t="str">
        <f>IF('Data Entry'!S54="Yes",1,IF('Data Entry'!S54="No",0,IF('Data Entry'!S54="Partial",2,"")))</f>
        <v/>
      </c>
      <c r="T14" s="87" t="str">
        <f>IF('Data Entry'!T54="Yes",1,IF('Data Entry'!T54="No",0,IF('Data Entry'!T54="Partial",2,"")))</f>
        <v/>
      </c>
      <c r="U14" s="87" t="str">
        <f>IF('Data Entry'!U54="Yes",1,IF('Data Entry'!U54="No",0,IF('Data Entry'!U54="Partial",2,"")))</f>
        <v/>
      </c>
      <c r="V14" s="87" t="str">
        <f>IF('Data Entry'!V54="Yes",1,IF('Data Entry'!V54="No",0,IF('Data Entry'!V54="Partial",2,"")))</f>
        <v/>
      </c>
      <c r="W14" s="87" t="str">
        <f>IF('Data Entry'!W54="Yes",1,IF('Data Entry'!W54="No",0,IF('Data Entry'!W54="Partial",2,"")))</f>
        <v/>
      </c>
      <c r="X14" s="87" t="str">
        <f>IF('Data Entry'!X54="Yes",1,IF('Data Entry'!X54="No",0,IF('Data Entry'!X54="Partial",2,"")))</f>
        <v/>
      </c>
      <c r="Y14" s="87" t="str">
        <f>IF('Data Entry'!Y54="Yes",1,IF('Data Entry'!Y54="No",0,IF('Data Entry'!Y54="Partial",2,"")))</f>
        <v/>
      </c>
      <c r="Z14" s="87" t="str">
        <f>IF('Data Entry'!Z54="Yes",1,IF('Data Entry'!Z54="No",0,IF('Data Entry'!Z54="Partial",2,"")))</f>
        <v/>
      </c>
      <c r="AA14" s="87" t="str">
        <f>IF('Data Entry'!AA54="Yes",1,IF('Data Entry'!AA54="No",0,IF('Data Entry'!AA54="Partial",2,"")))</f>
        <v/>
      </c>
      <c r="AB14" s="87" t="str">
        <f>IF('Data Entry'!AB54="Yes",1,IF('Data Entry'!AB54="No",0,IF('Data Entry'!AB54="Partial",2,"")))</f>
        <v/>
      </c>
      <c r="AC14" s="87" t="str">
        <f>IF('Data Entry'!AC54="Yes",1,IF('Data Entry'!AC54="No",0,IF('Data Entry'!AC54="Partial",2,"")))</f>
        <v/>
      </c>
      <c r="AD14" s="87" t="str">
        <f>IF('Data Entry'!AD54="Yes",1,IF('Data Entry'!AD54="No",0,IF('Data Entry'!AD54="Partial",2,"")))</f>
        <v/>
      </c>
      <c r="AE14" s="87" t="str">
        <f>IF('Data Entry'!AE54="Yes",1,IF('Data Entry'!AE54="No",0,IF('Data Entry'!AE54="Partial",2,"")))</f>
        <v/>
      </c>
      <c r="AF14" s="87" t="str">
        <f>IF('Data Entry'!AF54="Yes",1,IF('Data Entry'!AF54="No",0,IF('Data Entry'!AF54="Partial",2,"")))</f>
        <v/>
      </c>
      <c r="AG14" s="87" t="str">
        <f>IF('Data Entry'!AG54="Yes",1,IF('Data Entry'!AG54="No",0,IF('Data Entry'!AG54="Partial",2,"")))</f>
        <v/>
      </c>
      <c r="AH14" s="87" t="str">
        <f>IF('Data Entry'!AH54="Yes",1,IF('Data Entry'!AH54="No",0,IF('Data Entry'!AH54="Partial",2,"")))</f>
        <v/>
      </c>
      <c r="AI14" s="87" t="str">
        <f>IF('Data Entry'!AI54="Yes",1,IF('Data Entry'!AI54="No",0,IF('Data Entry'!AI54="Partial",2,"")))</f>
        <v/>
      </c>
      <c r="AJ14" s="87" t="str">
        <f>IF('Data Entry'!AJ54="Yes",1,IF('Data Entry'!AJ54="No",0,IF('Data Entry'!AJ54="Partial",2,"")))</f>
        <v/>
      </c>
      <c r="AK14" s="87" t="str">
        <f>IF('Data Entry'!AK54="Yes",1,IF('Data Entry'!AK54="No",0,IF('Data Entry'!AK54="Partial",2,"")))</f>
        <v/>
      </c>
      <c r="AL14" s="87" t="str">
        <f>IF('Data Entry'!AL54="Yes",1,IF('Data Entry'!AL54="No",0,IF('Data Entry'!AL54="Partial",2,"")))</f>
        <v/>
      </c>
      <c r="AM14" s="87" t="str">
        <f>IF('Data Entry'!AM54="Yes",1,IF('Data Entry'!AM54="No",0,IF('Data Entry'!AM54="Partial",2,"")))</f>
        <v/>
      </c>
      <c r="AN14" s="91" t="str">
        <f>IF('Data Entry'!AN54="Yes",1,IF('Data Entry'!AN54="No",0,IF('Data Entry'!AN54="Partial",2,"")))</f>
        <v/>
      </c>
      <c r="AO14" s="87" t="str">
        <f>IF('Data Entry'!AO54="Yes",1,IF('Data Entry'!AO54="No",0,IF('Data Entry'!AO54="Partial",2,"")))</f>
        <v/>
      </c>
      <c r="AP14" s="87" t="str">
        <f>IF('Data Entry'!AP54="Yes",1,IF('Data Entry'!AP54="No",0,IF('Data Entry'!AP54="Partial",2,"")))</f>
        <v/>
      </c>
      <c r="AQ14" s="87" t="str">
        <f>IF('Data Entry'!AQ54="Yes",1,IF('Data Entry'!AQ54="No",0,IF('Data Entry'!AQ54="Partial",2,"")))</f>
        <v/>
      </c>
      <c r="AR14" s="87" t="str">
        <f>IF('Data Entry'!AR54="Yes",1,IF('Data Entry'!AR54="No",0,IF('Data Entry'!AR54="Partial",2,"")))</f>
        <v/>
      </c>
      <c r="AS14" s="87" t="str">
        <f>IF('Data Entry'!AS54="Yes",1,IF('Data Entry'!AS54="No",0,IF('Data Entry'!AS54="Partial",2,"")))</f>
        <v/>
      </c>
      <c r="AT14" s="87" t="str">
        <f>IF('Data Entry'!AT54="Yes",1,IF('Data Entry'!AT54="No",0,IF('Data Entry'!AT54="Partial",2,"")))</f>
        <v/>
      </c>
      <c r="AU14" s="87" t="str">
        <f>IF('Data Entry'!AU54="Yes",1,IF('Data Entry'!AU54="No",0,IF('Data Entry'!AU54="Partial",2,"")))</f>
        <v/>
      </c>
      <c r="AV14" s="87" t="str">
        <f>IF('Data Entry'!AV54="Yes",1,IF('Data Entry'!AV54="No",0,IF('Data Entry'!AV54="Partial",2,"")))</f>
        <v/>
      </c>
      <c r="AW14" s="87" t="str">
        <f>IF('Data Entry'!AW54="Yes",1,IF('Data Entry'!AW54="No",0,IF('Data Entry'!AW54="Partial",2,"")))</f>
        <v/>
      </c>
      <c r="AX14" s="87" t="str">
        <f>IF('Data Entry'!AX54="Yes",1,IF('Data Entry'!AX54="No",0,IF('Data Entry'!AX54="Partial",2,"")))</f>
        <v/>
      </c>
      <c r="AY14" s="87" t="str">
        <f>IF('Data Entry'!AY54="Yes",1,IF('Data Entry'!AY54="No",0,IF('Data Entry'!AY54="Partial",2,"")))</f>
        <v/>
      </c>
      <c r="AZ14" s="87" t="str">
        <f>IF('Data Entry'!AZ54="Yes",1,IF('Data Entry'!AZ54="No",0,IF('Data Entry'!AZ54="Partial",2,"")))</f>
        <v/>
      </c>
      <c r="BA14" s="87" t="str">
        <f>IF('Data Entry'!BA54="Yes",1,IF('Data Entry'!BA54="No",0,IF('Data Entry'!BA54="Partial",2,"")))</f>
        <v/>
      </c>
      <c r="BB14" s="87" t="str">
        <f>IF('Data Entry'!BB54="Yes",1,IF('Data Entry'!BB54="No",0,IF('Data Entry'!BB54="Partial",2,"")))</f>
        <v/>
      </c>
      <c r="BC14" s="87" t="str">
        <f>IF('Data Entry'!BC54="Yes",1,IF('Data Entry'!BC54="No",0,IF('Data Entry'!BC54="Partial",2,"")))</f>
        <v/>
      </c>
      <c r="BD14" s="87" t="str">
        <f>IF('Data Entry'!BD54="Yes",1,IF('Data Entry'!BD54="No",0,IF('Data Entry'!BD54="Partial",2,"")))</f>
        <v/>
      </c>
      <c r="BE14" s="87" t="str">
        <f>IF('Data Entry'!BE54="Yes",1,IF('Data Entry'!BE54="No",0,IF('Data Entry'!BE54="Partial",2,"")))</f>
        <v/>
      </c>
      <c r="BF14" s="87" t="str">
        <f>IF('Data Entry'!BF54="Yes",1,IF('Data Entry'!BF54="No",0,IF('Data Entry'!BF54="Partial",2,"")))</f>
        <v/>
      </c>
      <c r="BG14" s="87" t="str">
        <f>IF('Data Entry'!BG54="Yes",1,IF('Data Entry'!BG54="No",0,IF('Data Entry'!BG54="Partial",2,"")))</f>
        <v/>
      </c>
      <c r="BH14" s="87" t="str">
        <f>IF('Data Entry'!BH54="Yes",1,IF('Data Entry'!BH54="No",0,IF('Data Entry'!BH54="Partial",2,"")))</f>
        <v/>
      </c>
      <c r="BI14" s="87" t="str">
        <f>IF('Data Entry'!BI54="Yes",1,IF('Data Entry'!BI54="No",0,IF('Data Entry'!BI54="Partial",2,"")))</f>
        <v/>
      </c>
      <c r="BJ14" s="87" t="str">
        <f>IF('Data Entry'!BJ54="Yes",1,IF('Data Entry'!BJ54="No",0,IF('Data Entry'!BJ54="Partial",2,"")))</f>
        <v/>
      </c>
      <c r="BK14" s="87" t="str">
        <f>IF('Data Entry'!BK54="Yes",1,IF('Data Entry'!BK54="No",0,IF('Data Entry'!BK54="Partial",2,"")))</f>
        <v/>
      </c>
      <c r="BL14" s="87" t="str">
        <f>IF('Data Entry'!BL54="Yes",1,IF('Data Entry'!BL54="No",0,IF('Data Entry'!BL54="Partial",2,"")))</f>
        <v/>
      </c>
      <c r="BM14" s="87" t="str">
        <f>IF('Data Entry'!BM54="Yes",1,IF('Data Entry'!BM54="No",0,IF('Data Entry'!BM54="Partial",2,"")))</f>
        <v/>
      </c>
      <c r="BN14" s="87" t="str">
        <f>IF('Data Entry'!BN54="Yes",1,IF('Data Entry'!BN54="No",0,IF('Data Entry'!BN54="Partial",2,"")))</f>
        <v/>
      </c>
      <c r="BO14" s="87" t="str">
        <f>IF('Data Entry'!BO54="Yes",1,IF('Data Entry'!BO54="No",0,IF('Data Entry'!BO54="Partial",2,"")))</f>
        <v/>
      </c>
      <c r="BP14" s="87" t="str">
        <f>IF('Data Entry'!BP54="Yes",1,IF('Data Entry'!BP54="No",0,IF('Data Entry'!BP54="Partial",2,"")))</f>
        <v/>
      </c>
      <c r="BQ14" s="87" t="str">
        <f>IF('Data Entry'!BQ54="Yes",1,IF('Data Entry'!BQ54="No",0,IF('Data Entry'!BQ54="Partial",2,"")))</f>
        <v/>
      </c>
      <c r="BR14" s="87" t="str">
        <f>IF('Data Entry'!BR54="Yes",1,IF('Data Entry'!BR54="No",0,IF('Data Entry'!BR54="Partial",2,"")))</f>
        <v/>
      </c>
      <c r="BS14" s="87" t="str">
        <f>IF('Data Entry'!BS54="Yes",1,IF('Data Entry'!BS54="No",0,IF('Data Entry'!BS54="Partial",2,"")))</f>
        <v/>
      </c>
      <c r="BT14" s="87" t="str">
        <f>IF('Data Entry'!BT54="Yes",1,IF('Data Entry'!BT54="No",0,IF('Data Entry'!BT54="Partial",2,"")))</f>
        <v/>
      </c>
      <c r="BU14" s="87" t="str">
        <f>IF('Data Entry'!BU54="Yes",1,IF('Data Entry'!BU54="No",0,IF('Data Entry'!BU54="Partial",2,"")))</f>
        <v/>
      </c>
      <c r="BV14" s="87" t="str">
        <f>IF('Data Entry'!BV54="Yes",1,IF('Data Entry'!BV54="No",0,IF('Data Entry'!BV54="Partial",2,"")))</f>
        <v/>
      </c>
      <c r="BW14" s="87" t="str">
        <f>IF('Data Entry'!BW54="Yes",1,IF('Data Entry'!BW54="No",0,IF('Data Entry'!BW54="Partial",2,"")))</f>
        <v/>
      </c>
      <c r="BX14" s="87" t="str">
        <f>IF('Data Entry'!BX54="Yes",1,IF('Data Entry'!BX54="No",0,IF('Data Entry'!BX54="Partial",2,"")))</f>
        <v/>
      </c>
      <c r="BY14" s="87" t="str">
        <f>IF('Data Entry'!BY54="Yes",1,IF('Data Entry'!BY54="No",0,IF('Data Entry'!BY54="Partial",2,"")))</f>
        <v/>
      </c>
      <c r="BZ14" s="87" t="str">
        <f>IF('Data Entry'!BZ54="Yes",1,IF('Data Entry'!BZ54="No",0,IF('Data Entry'!BZ54="Partial",2,"")))</f>
        <v/>
      </c>
      <c r="CA14" s="87" t="str">
        <f>IF('Data Entry'!CA54="Yes",1,IF('Data Entry'!CA54="No",0,IF('Data Entry'!CA54="Partial",2,"")))</f>
        <v/>
      </c>
      <c r="CB14" s="87" t="str">
        <f>IF('Data Entry'!CB54="Yes",1,IF('Data Entry'!CB54="No",0,IF('Data Entry'!CB54="Partial",2,"")))</f>
        <v/>
      </c>
      <c r="CC14" s="87" t="str">
        <f>IF('Data Entry'!CC54="Yes",1,IF('Data Entry'!CC54="No",0,IF('Data Entry'!CC54="Partial",2,"")))</f>
        <v/>
      </c>
      <c r="CD14" s="87" t="str">
        <f>IF('Data Entry'!CD54="Yes",1,IF('Data Entry'!CD54="No",0,IF('Data Entry'!CD54="Partial",2,"")))</f>
        <v/>
      </c>
      <c r="CE14" s="87" t="str">
        <f>IF('Data Entry'!CE54="Yes",1,IF('Data Entry'!CE54="No",0,IF('Data Entry'!CE54="Partial",2,"")))</f>
        <v/>
      </c>
      <c r="CF14" s="87" t="str">
        <f>IF('Data Entry'!CF54="Yes",1,IF('Data Entry'!CF54="No",0,IF('Data Entry'!CF54="Partial",2,"")))</f>
        <v/>
      </c>
      <c r="CG14" s="87" t="str">
        <f>IF('Data Entry'!CG54="Yes",1,IF('Data Entry'!CG54="No",0,IF('Data Entry'!CG54="Partial",2,"")))</f>
        <v/>
      </c>
      <c r="CH14" s="87" t="str">
        <f>IF('Data Entry'!CH54="Yes",1,IF('Data Entry'!CH54="No",0,IF('Data Entry'!CH54="Partial",2,"")))</f>
        <v/>
      </c>
      <c r="CI14" s="87" t="str">
        <f>IF('Data Entry'!CI54="Yes",1,IF('Data Entry'!CI54="No",0,IF('Data Entry'!CI54="Partial",2,"")))</f>
        <v/>
      </c>
      <c r="CJ14" s="87" t="str">
        <f>IF('Data Entry'!CJ54="Yes",1,IF('Data Entry'!CJ54="No",0,IF('Data Entry'!CJ54="Partial",2,"")))</f>
        <v/>
      </c>
      <c r="CK14" s="87" t="str">
        <f>IF('Data Entry'!CK54="Yes",1,IF('Data Entry'!CK54="No",0,IF('Data Entry'!CK54="Partial",2,"")))</f>
        <v/>
      </c>
      <c r="CL14" s="87" t="str">
        <f>IF('Data Entry'!CL54="Yes",1,IF('Data Entry'!CL54="No",0,IF('Data Entry'!CL54="Partial",2,"")))</f>
        <v/>
      </c>
      <c r="CM14" s="87" t="str">
        <f>IF('Data Entry'!CM54="Yes",1,IF('Data Entry'!CM54="No",0,IF('Data Entry'!CM54="Partial",2,"")))</f>
        <v/>
      </c>
      <c r="CN14" s="87" t="str">
        <f>IF('Data Entry'!CN54="Yes",1,IF('Data Entry'!CN54="No",0,IF('Data Entry'!CN54="Partial",2,"")))</f>
        <v/>
      </c>
      <c r="CO14" s="87" t="str">
        <f>IF('Data Entry'!CO54="Yes",1,IF('Data Entry'!CO54="No",0,IF('Data Entry'!CO54="Partial",2,"")))</f>
        <v/>
      </c>
      <c r="CP14" s="87" t="str">
        <f>IF('Data Entry'!CP54="Yes",1,IF('Data Entry'!CP54="No",0,IF('Data Entry'!CP54="Partial",2,"")))</f>
        <v/>
      </c>
      <c r="CQ14" s="87" t="str">
        <f>IF('Data Entry'!CQ54="Yes",1,IF('Data Entry'!CQ54="No",0,IF('Data Entry'!CQ54="Partial",2,"")))</f>
        <v/>
      </c>
      <c r="CR14" s="87" t="str">
        <f>IF('Data Entry'!CR54="Yes",1,IF('Data Entry'!CR54="No",0,IF('Data Entry'!CR54="Partial",2,"")))</f>
        <v/>
      </c>
      <c r="CS14" s="87" t="str">
        <f>IF('Data Entry'!CS54="Yes",1,IF('Data Entry'!CS54="No",0,IF('Data Entry'!CS54="Partial",2,"")))</f>
        <v/>
      </c>
      <c r="CT14" s="87" t="str">
        <f>IF('Data Entry'!CT54="Yes",1,IF('Data Entry'!CT54="No",0,IF('Data Entry'!CT54="Partial",2,"")))</f>
        <v/>
      </c>
      <c r="CU14" s="87" t="str">
        <f>IF('Data Entry'!CU54="Yes",1,IF('Data Entry'!CU54="No",0,IF('Data Entry'!CU54="Partial",2,"")))</f>
        <v/>
      </c>
      <c r="CV14" s="87" t="str">
        <f>IF('Data Entry'!CV54="Yes",1,IF('Data Entry'!CV54="No",0,IF('Data Entry'!CV54="Partial",2,"")))</f>
        <v/>
      </c>
      <c r="CW14" s="87" t="str">
        <f>IF('Data Entry'!CW54="Yes",1,IF('Data Entry'!CW54="No",0,IF('Data Entry'!CW54="Partial",2,"")))</f>
        <v/>
      </c>
      <c r="CX14" s="87" t="str">
        <f>IF('Data Entry'!CX54="Yes",1,IF('Data Entry'!CX54="No",0,IF('Data Entry'!CX54="Partial",2,"")))</f>
        <v/>
      </c>
      <c r="CY14" s="87" t="str">
        <f>IF('Data Entry'!CY54="Yes",1,IF('Data Entry'!CY54="No",0,IF('Data Entry'!CY54="Partial",2,"")))</f>
        <v/>
      </c>
      <c r="CZ14" s="87" t="str">
        <f>IF('Data Entry'!CZ54="Yes",1,IF('Data Entry'!CZ54="No",0,IF('Data Entry'!CZ54="Partial",2,"")))</f>
        <v/>
      </c>
      <c r="DA14" s="87" t="str">
        <f>IF('Data Entry'!DA54="Yes",1,IF('Data Entry'!DA54="No",0,IF('Data Entry'!DA54="Partial",2,"")))</f>
        <v/>
      </c>
      <c r="DB14" s="87" t="str">
        <f>IF('Data Entry'!DB54="Yes",1,IF('Data Entry'!DB54="No",0,IF('Data Entry'!DB54="Partial",2,"")))</f>
        <v/>
      </c>
      <c r="DC14" s="87" t="str">
        <f>IF('Data Entry'!DC54="Yes",1,IF('Data Entry'!DC54="No",0,IF('Data Entry'!DC54="Partial",2,"")))</f>
        <v/>
      </c>
      <c r="DD14" s="87" t="str">
        <f>IF('Data Entry'!DD54="Yes",1,IF('Data Entry'!DD54="No",0,IF('Data Entry'!DD54="Partial",2,"")))</f>
        <v/>
      </c>
      <c r="DE14" s="87" t="str">
        <f>IF('Data Entry'!DE54="Yes",1,IF('Data Entry'!DE54="No",0,IF('Data Entry'!DE54="Partial",2,"")))</f>
        <v/>
      </c>
      <c r="DF14" s="87" t="str">
        <f>IF('Data Entry'!DF54="Yes",1,IF('Data Entry'!DF54="No",0,IF('Data Entry'!DF54="Partial",2,"")))</f>
        <v/>
      </c>
      <c r="DG14" s="87" t="str">
        <f>IF('Data Entry'!DG54="Yes",1,IF('Data Entry'!DG54="No",0,IF('Data Entry'!DG54="Partial",2,"")))</f>
        <v/>
      </c>
      <c r="DH14" s="87" t="str">
        <f>IF('Data Entry'!DH54="Yes",1,IF('Data Entry'!DH54="No",0,IF('Data Entry'!DH54="Partial",2,"")))</f>
        <v/>
      </c>
      <c r="DI14" s="87" t="str">
        <f>IF('Data Entry'!DI54="Yes",1,IF('Data Entry'!DI54="No",0,IF('Data Entry'!DI54="Partial",2,"")))</f>
        <v/>
      </c>
      <c r="DJ14" s="87" t="str">
        <f>IF('Data Entry'!DJ54="Yes",1,IF('Data Entry'!DJ54="No",0,IF('Data Entry'!DJ54="Partial",2,"")))</f>
        <v/>
      </c>
      <c r="DK14" s="87" t="str">
        <f>IF('Data Entry'!DK54="Yes",1,IF('Data Entry'!DK54="No",0,IF('Data Entry'!DK54="Partial",2,"")))</f>
        <v/>
      </c>
      <c r="DL14" s="87" t="str">
        <f>IF('Data Entry'!DL54="Yes",1,IF('Data Entry'!DL54="No",0,IF('Data Entry'!DL54="Partial",2,"")))</f>
        <v/>
      </c>
      <c r="DM14" s="87" t="str">
        <f>IF('Data Entry'!DM54="Yes",1,IF('Data Entry'!DM54="No",0,IF('Data Entry'!DM54="Partial",2,"")))</f>
        <v/>
      </c>
      <c r="DN14" s="87" t="str">
        <f>IF('Data Entry'!DN54="Yes",1,IF('Data Entry'!DN54="No",0,IF('Data Entry'!DN54="Partial",2,"")))</f>
        <v/>
      </c>
      <c r="DO14" s="87" t="str">
        <f>IF('Data Entry'!DO54="Yes",1,IF('Data Entry'!DO54="No",0,IF('Data Entry'!DO54="Partial",2,"")))</f>
        <v/>
      </c>
      <c r="DP14" s="87" t="str">
        <f>IF('Data Entry'!DP54="Yes",1,IF('Data Entry'!DP54="No",0,IF('Data Entry'!DP54="Partial",2,"")))</f>
        <v/>
      </c>
      <c r="DQ14" s="87" t="str">
        <f>IF('Data Entry'!DQ54="Yes",1,IF('Data Entry'!DQ54="No",0,IF('Data Entry'!DQ54="Partial",2,"")))</f>
        <v/>
      </c>
      <c r="DR14" s="87" t="str">
        <f>IF('Data Entry'!DR54="Yes",1,IF('Data Entry'!DR54="No",0,IF('Data Entry'!DR54="Partial",2,"")))</f>
        <v/>
      </c>
      <c r="DS14" s="87" t="str">
        <f>IF('Data Entry'!DS54="Yes",1,IF('Data Entry'!DS54="No",0,IF('Data Entry'!DS54="Partial",2,"")))</f>
        <v/>
      </c>
      <c r="DT14" s="87" t="str">
        <f>IF('Data Entry'!DT54="Yes",1,IF('Data Entry'!DT54="No",0,IF('Data Entry'!DT54="Partial",2,"")))</f>
        <v/>
      </c>
    </row>
    <row r="15" spans="1:124" ht="17" thickBot="1">
      <c r="A15" s="175" t="s">
        <v>39</v>
      </c>
      <c r="B15" s="176"/>
      <c r="C15" s="176"/>
      <c r="D15" s="177"/>
      <c r="E15" s="92" t="str">
        <f>IF('Data Entry'!E55="Yes",1,IF('Data Entry'!E55="No",0,IF('Data Entry'!E55="Partial",2,"")))</f>
        <v/>
      </c>
      <c r="F15" s="92" t="str">
        <f>IF('Data Entry'!F55="Yes",1,IF('Data Entry'!F55="No",0,IF('Data Entry'!F55="Partial",2,"")))</f>
        <v/>
      </c>
      <c r="G15" s="92" t="str">
        <f>IF('Data Entry'!G55="Yes",1,IF('Data Entry'!G55="No",0,IF('Data Entry'!G55="Partial",2,"")))</f>
        <v/>
      </c>
      <c r="H15" s="92" t="str">
        <f>IF('Data Entry'!H55="Yes",1,IF('Data Entry'!H55="No",0,IF('Data Entry'!H55="Partial",2,"")))</f>
        <v/>
      </c>
      <c r="I15" s="92" t="str">
        <f>IF('Data Entry'!I55="Yes",1,IF('Data Entry'!I55="No",0,IF('Data Entry'!I55="Partial",2,"")))</f>
        <v/>
      </c>
      <c r="J15" s="92" t="str">
        <f>IF('Data Entry'!J55="Yes",1,IF('Data Entry'!J55="No",0,IF('Data Entry'!J55="Partial",2,"")))</f>
        <v/>
      </c>
      <c r="K15" s="92" t="str">
        <f>IF('Data Entry'!K55="Yes",1,IF('Data Entry'!K55="No",0,IF('Data Entry'!K55="Partial",2,"")))</f>
        <v/>
      </c>
      <c r="L15" s="92" t="str">
        <f>IF('Data Entry'!L55="Yes",1,IF('Data Entry'!L55="No",0,IF('Data Entry'!L55="Partial",2,"")))</f>
        <v/>
      </c>
      <c r="M15" s="92" t="str">
        <f>IF('Data Entry'!M55="Yes",1,IF('Data Entry'!M55="No",0,IF('Data Entry'!M55="Partial",2,"")))</f>
        <v/>
      </c>
      <c r="N15" s="92" t="str">
        <f>IF('Data Entry'!N55="Yes",1,IF('Data Entry'!N55="No",0,IF('Data Entry'!N55="Partial",2,"")))</f>
        <v/>
      </c>
      <c r="O15" s="92" t="str">
        <f>IF('Data Entry'!O55="Yes",1,IF('Data Entry'!O55="No",0,IF('Data Entry'!O55="Partial",2,"")))</f>
        <v/>
      </c>
      <c r="P15" s="92" t="str">
        <f>IF('Data Entry'!P55="Yes",1,IF('Data Entry'!P55="No",0,IF('Data Entry'!P55="Partial",2,"")))</f>
        <v/>
      </c>
      <c r="Q15" s="92" t="str">
        <f>IF('Data Entry'!Q55="Yes",1,IF('Data Entry'!Q55="No",0,IF('Data Entry'!Q55="Partial",2,"")))</f>
        <v/>
      </c>
      <c r="R15" s="92" t="str">
        <f>IF('Data Entry'!R55="Yes",1,IF('Data Entry'!R55="No",0,IF('Data Entry'!R55="Partial",2,"")))</f>
        <v/>
      </c>
      <c r="S15" s="92" t="str">
        <f>IF('Data Entry'!S55="Yes",1,IF('Data Entry'!S55="No",0,IF('Data Entry'!S55="Partial",2,"")))</f>
        <v/>
      </c>
      <c r="T15" s="92" t="str">
        <f>IF('Data Entry'!T55="Yes",1,IF('Data Entry'!T55="No",0,IF('Data Entry'!T55="Partial",2,"")))</f>
        <v/>
      </c>
      <c r="U15" s="92" t="str">
        <f>IF('Data Entry'!U55="Yes",1,IF('Data Entry'!U55="No",0,IF('Data Entry'!U55="Partial",2,"")))</f>
        <v/>
      </c>
      <c r="V15" s="92" t="str">
        <f>IF('Data Entry'!V55="Yes",1,IF('Data Entry'!V55="No",0,IF('Data Entry'!V55="Partial",2,"")))</f>
        <v/>
      </c>
      <c r="W15" s="92" t="str">
        <f>IF('Data Entry'!W55="Yes",1,IF('Data Entry'!W55="No",0,IF('Data Entry'!W55="Partial",2,"")))</f>
        <v/>
      </c>
      <c r="X15" s="92" t="str">
        <f>IF('Data Entry'!X55="Yes",1,IF('Data Entry'!X55="No",0,IF('Data Entry'!X55="Partial",2,"")))</f>
        <v/>
      </c>
      <c r="Y15" s="92" t="str">
        <f>IF('Data Entry'!Y55="Yes",1,IF('Data Entry'!Y55="No",0,IF('Data Entry'!Y55="Partial",2,"")))</f>
        <v/>
      </c>
      <c r="Z15" s="92" t="str">
        <f>IF('Data Entry'!Z55="Yes",1,IF('Data Entry'!Z55="No",0,IF('Data Entry'!Z55="Partial",2,"")))</f>
        <v/>
      </c>
      <c r="AA15" s="92" t="str">
        <f>IF('Data Entry'!AA55="Yes",1,IF('Data Entry'!AA55="No",0,IF('Data Entry'!AA55="Partial",2,"")))</f>
        <v/>
      </c>
      <c r="AB15" s="92" t="str">
        <f>IF('Data Entry'!AB55="Yes",1,IF('Data Entry'!AB55="No",0,IF('Data Entry'!AB55="Partial",2,"")))</f>
        <v/>
      </c>
      <c r="AC15" s="92" t="str">
        <f>IF('Data Entry'!AC55="Yes",1,IF('Data Entry'!AC55="No",0,IF('Data Entry'!AC55="Partial",2,"")))</f>
        <v/>
      </c>
      <c r="AD15" s="92" t="str">
        <f>IF('Data Entry'!AD55="Yes",1,IF('Data Entry'!AD55="No",0,IF('Data Entry'!AD55="Partial",2,"")))</f>
        <v/>
      </c>
      <c r="AE15" s="92" t="str">
        <f>IF('Data Entry'!AE55="Yes",1,IF('Data Entry'!AE55="No",0,IF('Data Entry'!AE55="Partial",2,"")))</f>
        <v/>
      </c>
      <c r="AF15" s="92" t="str">
        <f>IF('Data Entry'!AF55="Yes",1,IF('Data Entry'!AF55="No",0,IF('Data Entry'!AF55="Partial",2,"")))</f>
        <v/>
      </c>
      <c r="AG15" s="92" t="str">
        <f>IF('Data Entry'!AG55="Yes",1,IF('Data Entry'!AG55="No",0,IF('Data Entry'!AG55="Partial",2,"")))</f>
        <v/>
      </c>
      <c r="AH15" s="92" t="str">
        <f>IF('Data Entry'!AH55="Yes",1,IF('Data Entry'!AH55="No",0,IF('Data Entry'!AH55="Partial",2,"")))</f>
        <v/>
      </c>
      <c r="AI15" s="92" t="str">
        <f>IF('Data Entry'!AI55="Yes",1,IF('Data Entry'!AI55="No",0,IF('Data Entry'!AI55="Partial",2,"")))</f>
        <v/>
      </c>
      <c r="AJ15" s="92" t="str">
        <f>IF('Data Entry'!AJ55="Yes",1,IF('Data Entry'!AJ55="No",0,IF('Data Entry'!AJ55="Partial",2,"")))</f>
        <v/>
      </c>
      <c r="AK15" s="92" t="str">
        <f>IF('Data Entry'!AK55="Yes",1,IF('Data Entry'!AK55="No",0,IF('Data Entry'!AK55="Partial",2,"")))</f>
        <v/>
      </c>
      <c r="AL15" s="92" t="str">
        <f>IF('Data Entry'!AL55="Yes",1,IF('Data Entry'!AL55="No",0,IF('Data Entry'!AL55="Partial",2,"")))</f>
        <v/>
      </c>
      <c r="AM15" s="92" t="str">
        <f>IF('Data Entry'!AM55="Yes",1,IF('Data Entry'!AM55="No",0,IF('Data Entry'!AM55="Partial",2,"")))</f>
        <v/>
      </c>
      <c r="AN15" s="93" t="str">
        <f>IF('Data Entry'!AN55="Yes",1,IF('Data Entry'!AN55="No",0,IF('Data Entry'!AN55="Partial",2,"")))</f>
        <v/>
      </c>
      <c r="AO15" s="92" t="str">
        <f>IF('Data Entry'!AO55="Yes",1,IF('Data Entry'!AO55="No",0,IF('Data Entry'!AO55="Partial",2,"")))</f>
        <v/>
      </c>
      <c r="AP15" s="92" t="str">
        <f>IF('Data Entry'!AP55="Yes",1,IF('Data Entry'!AP55="No",0,IF('Data Entry'!AP55="Partial",2,"")))</f>
        <v/>
      </c>
      <c r="AQ15" s="92" t="str">
        <f>IF('Data Entry'!AQ55="Yes",1,IF('Data Entry'!AQ55="No",0,IF('Data Entry'!AQ55="Partial",2,"")))</f>
        <v/>
      </c>
      <c r="AR15" s="92" t="str">
        <f>IF('Data Entry'!AR55="Yes",1,IF('Data Entry'!AR55="No",0,IF('Data Entry'!AR55="Partial",2,"")))</f>
        <v/>
      </c>
      <c r="AS15" s="92" t="str">
        <f>IF('Data Entry'!AS55="Yes",1,IF('Data Entry'!AS55="No",0,IF('Data Entry'!AS55="Partial",2,"")))</f>
        <v/>
      </c>
      <c r="AT15" s="92" t="str">
        <f>IF('Data Entry'!AT55="Yes",1,IF('Data Entry'!AT55="No",0,IF('Data Entry'!AT55="Partial",2,"")))</f>
        <v/>
      </c>
      <c r="AU15" s="92" t="str">
        <f>IF('Data Entry'!AU55="Yes",1,IF('Data Entry'!AU55="No",0,IF('Data Entry'!AU55="Partial",2,"")))</f>
        <v/>
      </c>
      <c r="AV15" s="92" t="str">
        <f>IF('Data Entry'!AV55="Yes",1,IF('Data Entry'!AV55="No",0,IF('Data Entry'!AV55="Partial",2,"")))</f>
        <v/>
      </c>
      <c r="AW15" s="92" t="str">
        <f>IF('Data Entry'!AW55="Yes",1,IF('Data Entry'!AW55="No",0,IF('Data Entry'!AW55="Partial",2,"")))</f>
        <v/>
      </c>
      <c r="AX15" s="92" t="str">
        <f>IF('Data Entry'!AX55="Yes",1,IF('Data Entry'!AX55="No",0,IF('Data Entry'!AX55="Partial",2,"")))</f>
        <v/>
      </c>
      <c r="AY15" s="92" t="str">
        <f>IF('Data Entry'!AY55="Yes",1,IF('Data Entry'!AY55="No",0,IF('Data Entry'!AY55="Partial",2,"")))</f>
        <v/>
      </c>
      <c r="AZ15" s="92" t="str">
        <f>IF('Data Entry'!AZ55="Yes",1,IF('Data Entry'!AZ55="No",0,IF('Data Entry'!AZ55="Partial",2,"")))</f>
        <v/>
      </c>
      <c r="BA15" s="92" t="str">
        <f>IF('Data Entry'!BA55="Yes",1,IF('Data Entry'!BA55="No",0,IF('Data Entry'!BA55="Partial",2,"")))</f>
        <v/>
      </c>
      <c r="BB15" s="92" t="str">
        <f>IF('Data Entry'!BB55="Yes",1,IF('Data Entry'!BB55="No",0,IF('Data Entry'!BB55="Partial",2,"")))</f>
        <v/>
      </c>
      <c r="BC15" s="92" t="str">
        <f>IF('Data Entry'!BC55="Yes",1,IF('Data Entry'!BC55="No",0,IF('Data Entry'!BC55="Partial",2,"")))</f>
        <v/>
      </c>
      <c r="BD15" s="92" t="str">
        <f>IF('Data Entry'!BD55="Yes",1,IF('Data Entry'!BD55="No",0,IF('Data Entry'!BD55="Partial",2,"")))</f>
        <v/>
      </c>
      <c r="BE15" s="92" t="str">
        <f>IF('Data Entry'!BE55="Yes",1,IF('Data Entry'!BE55="No",0,IF('Data Entry'!BE55="Partial",2,"")))</f>
        <v/>
      </c>
      <c r="BF15" s="92" t="str">
        <f>IF('Data Entry'!BF55="Yes",1,IF('Data Entry'!BF55="No",0,IF('Data Entry'!BF55="Partial",2,"")))</f>
        <v/>
      </c>
      <c r="BG15" s="92" t="str">
        <f>IF('Data Entry'!BG55="Yes",1,IF('Data Entry'!BG55="No",0,IF('Data Entry'!BG55="Partial",2,"")))</f>
        <v/>
      </c>
      <c r="BH15" s="92" t="str">
        <f>IF('Data Entry'!BH55="Yes",1,IF('Data Entry'!BH55="No",0,IF('Data Entry'!BH55="Partial",2,"")))</f>
        <v/>
      </c>
      <c r="BI15" s="92" t="str">
        <f>IF('Data Entry'!BI55="Yes",1,IF('Data Entry'!BI55="No",0,IF('Data Entry'!BI55="Partial",2,"")))</f>
        <v/>
      </c>
      <c r="BJ15" s="92" t="str">
        <f>IF('Data Entry'!BJ55="Yes",1,IF('Data Entry'!BJ55="No",0,IF('Data Entry'!BJ55="Partial",2,"")))</f>
        <v/>
      </c>
      <c r="BK15" s="92" t="str">
        <f>IF('Data Entry'!BK55="Yes",1,IF('Data Entry'!BK55="No",0,IF('Data Entry'!BK55="Partial",2,"")))</f>
        <v/>
      </c>
      <c r="BL15" s="92" t="str">
        <f>IF('Data Entry'!BL55="Yes",1,IF('Data Entry'!BL55="No",0,IF('Data Entry'!BL55="Partial",2,"")))</f>
        <v/>
      </c>
      <c r="BM15" s="92" t="str">
        <f>IF('Data Entry'!BM55="Yes",1,IF('Data Entry'!BM55="No",0,IF('Data Entry'!BM55="Partial",2,"")))</f>
        <v/>
      </c>
      <c r="BN15" s="92" t="str">
        <f>IF('Data Entry'!BN55="Yes",1,IF('Data Entry'!BN55="No",0,IF('Data Entry'!BN55="Partial",2,"")))</f>
        <v/>
      </c>
      <c r="BO15" s="92" t="str">
        <f>IF('Data Entry'!BO55="Yes",1,IF('Data Entry'!BO55="No",0,IF('Data Entry'!BO55="Partial",2,"")))</f>
        <v/>
      </c>
      <c r="BP15" s="92" t="str">
        <f>IF('Data Entry'!BP55="Yes",1,IF('Data Entry'!BP55="No",0,IF('Data Entry'!BP55="Partial",2,"")))</f>
        <v/>
      </c>
      <c r="BQ15" s="92" t="str">
        <f>IF('Data Entry'!BQ55="Yes",1,IF('Data Entry'!BQ55="No",0,IF('Data Entry'!BQ55="Partial",2,"")))</f>
        <v/>
      </c>
      <c r="BR15" s="92" t="str">
        <f>IF('Data Entry'!BR55="Yes",1,IF('Data Entry'!BR55="No",0,IF('Data Entry'!BR55="Partial",2,"")))</f>
        <v/>
      </c>
      <c r="BS15" s="92" t="str">
        <f>IF('Data Entry'!BS55="Yes",1,IF('Data Entry'!BS55="No",0,IF('Data Entry'!BS55="Partial",2,"")))</f>
        <v/>
      </c>
      <c r="BT15" s="92" t="str">
        <f>IF('Data Entry'!BT55="Yes",1,IF('Data Entry'!BT55="No",0,IF('Data Entry'!BT55="Partial",2,"")))</f>
        <v/>
      </c>
      <c r="BU15" s="92" t="str">
        <f>IF('Data Entry'!BU55="Yes",1,IF('Data Entry'!BU55="No",0,IF('Data Entry'!BU55="Partial",2,"")))</f>
        <v/>
      </c>
      <c r="BV15" s="92" t="str">
        <f>IF('Data Entry'!BV55="Yes",1,IF('Data Entry'!BV55="No",0,IF('Data Entry'!BV55="Partial",2,"")))</f>
        <v/>
      </c>
      <c r="BW15" s="92" t="str">
        <f>IF('Data Entry'!BW55="Yes",1,IF('Data Entry'!BW55="No",0,IF('Data Entry'!BW55="Partial",2,"")))</f>
        <v/>
      </c>
      <c r="BX15" s="92" t="str">
        <f>IF('Data Entry'!BX55="Yes",1,IF('Data Entry'!BX55="No",0,IF('Data Entry'!BX55="Partial",2,"")))</f>
        <v/>
      </c>
      <c r="BY15" s="92" t="str">
        <f>IF('Data Entry'!BY55="Yes",1,IF('Data Entry'!BY55="No",0,IF('Data Entry'!BY55="Partial",2,"")))</f>
        <v/>
      </c>
      <c r="BZ15" s="92" t="str">
        <f>IF('Data Entry'!BZ55="Yes",1,IF('Data Entry'!BZ55="No",0,IF('Data Entry'!BZ55="Partial",2,"")))</f>
        <v/>
      </c>
      <c r="CA15" s="92" t="str">
        <f>IF('Data Entry'!CA55="Yes",1,IF('Data Entry'!CA55="No",0,IF('Data Entry'!CA55="Partial",2,"")))</f>
        <v/>
      </c>
      <c r="CB15" s="92" t="str">
        <f>IF('Data Entry'!CB55="Yes",1,IF('Data Entry'!CB55="No",0,IF('Data Entry'!CB55="Partial",2,"")))</f>
        <v/>
      </c>
      <c r="CC15" s="92" t="str">
        <f>IF('Data Entry'!CC55="Yes",1,IF('Data Entry'!CC55="No",0,IF('Data Entry'!CC55="Partial",2,"")))</f>
        <v/>
      </c>
      <c r="CD15" s="92" t="str">
        <f>IF('Data Entry'!CD55="Yes",1,IF('Data Entry'!CD55="No",0,IF('Data Entry'!CD55="Partial",2,"")))</f>
        <v/>
      </c>
      <c r="CE15" s="92" t="str">
        <f>IF('Data Entry'!CE55="Yes",1,IF('Data Entry'!CE55="No",0,IF('Data Entry'!CE55="Partial",2,"")))</f>
        <v/>
      </c>
      <c r="CF15" s="92" t="str">
        <f>IF('Data Entry'!CF55="Yes",1,IF('Data Entry'!CF55="No",0,IF('Data Entry'!CF55="Partial",2,"")))</f>
        <v/>
      </c>
      <c r="CG15" s="92" t="str">
        <f>IF('Data Entry'!CG55="Yes",1,IF('Data Entry'!CG55="No",0,IF('Data Entry'!CG55="Partial",2,"")))</f>
        <v/>
      </c>
      <c r="CH15" s="92" t="str">
        <f>IF('Data Entry'!CH55="Yes",1,IF('Data Entry'!CH55="No",0,IF('Data Entry'!CH55="Partial",2,"")))</f>
        <v/>
      </c>
      <c r="CI15" s="92" t="str">
        <f>IF('Data Entry'!CI55="Yes",1,IF('Data Entry'!CI55="No",0,IF('Data Entry'!CI55="Partial",2,"")))</f>
        <v/>
      </c>
      <c r="CJ15" s="92" t="str">
        <f>IF('Data Entry'!CJ55="Yes",1,IF('Data Entry'!CJ55="No",0,IF('Data Entry'!CJ55="Partial",2,"")))</f>
        <v/>
      </c>
      <c r="CK15" s="92" t="str">
        <f>IF('Data Entry'!CK55="Yes",1,IF('Data Entry'!CK55="No",0,IF('Data Entry'!CK55="Partial",2,"")))</f>
        <v/>
      </c>
      <c r="CL15" s="92" t="str">
        <f>IF('Data Entry'!CL55="Yes",1,IF('Data Entry'!CL55="No",0,IF('Data Entry'!CL55="Partial",2,"")))</f>
        <v/>
      </c>
      <c r="CM15" s="92" t="str">
        <f>IF('Data Entry'!CM55="Yes",1,IF('Data Entry'!CM55="No",0,IF('Data Entry'!CM55="Partial",2,"")))</f>
        <v/>
      </c>
      <c r="CN15" s="92" t="str">
        <f>IF('Data Entry'!CN55="Yes",1,IF('Data Entry'!CN55="No",0,IF('Data Entry'!CN55="Partial",2,"")))</f>
        <v/>
      </c>
      <c r="CO15" s="92" t="str">
        <f>IF('Data Entry'!CO55="Yes",1,IF('Data Entry'!CO55="No",0,IF('Data Entry'!CO55="Partial",2,"")))</f>
        <v/>
      </c>
      <c r="CP15" s="92" t="str">
        <f>IF('Data Entry'!CP55="Yes",1,IF('Data Entry'!CP55="No",0,IF('Data Entry'!CP55="Partial",2,"")))</f>
        <v/>
      </c>
      <c r="CQ15" s="92" t="str">
        <f>IF('Data Entry'!CQ55="Yes",1,IF('Data Entry'!CQ55="No",0,IF('Data Entry'!CQ55="Partial",2,"")))</f>
        <v/>
      </c>
      <c r="CR15" s="92" t="str">
        <f>IF('Data Entry'!CR55="Yes",1,IF('Data Entry'!CR55="No",0,IF('Data Entry'!CR55="Partial",2,"")))</f>
        <v/>
      </c>
      <c r="CS15" s="92" t="str">
        <f>IF('Data Entry'!CS55="Yes",1,IF('Data Entry'!CS55="No",0,IF('Data Entry'!CS55="Partial",2,"")))</f>
        <v/>
      </c>
      <c r="CT15" s="92" t="str">
        <f>IF('Data Entry'!CT55="Yes",1,IF('Data Entry'!CT55="No",0,IF('Data Entry'!CT55="Partial",2,"")))</f>
        <v/>
      </c>
      <c r="CU15" s="92" t="str">
        <f>IF('Data Entry'!CU55="Yes",1,IF('Data Entry'!CU55="No",0,IF('Data Entry'!CU55="Partial",2,"")))</f>
        <v/>
      </c>
      <c r="CV15" s="92" t="str">
        <f>IF('Data Entry'!CV55="Yes",1,IF('Data Entry'!CV55="No",0,IF('Data Entry'!CV55="Partial",2,"")))</f>
        <v/>
      </c>
      <c r="CW15" s="92" t="str">
        <f>IF('Data Entry'!CW55="Yes",1,IF('Data Entry'!CW55="No",0,IF('Data Entry'!CW55="Partial",2,"")))</f>
        <v/>
      </c>
      <c r="CX15" s="92" t="str">
        <f>IF('Data Entry'!CX55="Yes",1,IF('Data Entry'!CX55="No",0,IF('Data Entry'!CX55="Partial",2,"")))</f>
        <v/>
      </c>
      <c r="CY15" s="92" t="str">
        <f>IF('Data Entry'!CY55="Yes",1,IF('Data Entry'!CY55="No",0,IF('Data Entry'!CY55="Partial",2,"")))</f>
        <v/>
      </c>
      <c r="CZ15" s="92" t="str">
        <f>IF('Data Entry'!CZ55="Yes",1,IF('Data Entry'!CZ55="No",0,IF('Data Entry'!CZ55="Partial",2,"")))</f>
        <v/>
      </c>
      <c r="DA15" s="92" t="str">
        <f>IF('Data Entry'!DA55="Yes",1,IF('Data Entry'!DA55="No",0,IF('Data Entry'!DA55="Partial",2,"")))</f>
        <v/>
      </c>
      <c r="DB15" s="92" t="str">
        <f>IF('Data Entry'!DB55="Yes",1,IF('Data Entry'!DB55="No",0,IF('Data Entry'!DB55="Partial",2,"")))</f>
        <v/>
      </c>
      <c r="DC15" s="92" t="str">
        <f>IF('Data Entry'!DC55="Yes",1,IF('Data Entry'!DC55="No",0,IF('Data Entry'!DC55="Partial",2,"")))</f>
        <v/>
      </c>
      <c r="DD15" s="92" t="str">
        <f>IF('Data Entry'!DD55="Yes",1,IF('Data Entry'!DD55="No",0,IF('Data Entry'!DD55="Partial",2,"")))</f>
        <v/>
      </c>
      <c r="DE15" s="92" t="str">
        <f>IF('Data Entry'!DE55="Yes",1,IF('Data Entry'!DE55="No",0,IF('Data Entry'!DE55="Partial",2,"")))</f>
        <v/>
      </c>
      <c r="DF15" s="92" t="str">
        <f>IF('Data Entry'!DF55="Yes",1,IF('Data Entry'!DF55="No",0,IF('Data Entry'!DF55="Partial",2,"")))</f>
        <v/>
      </c>
      <c r="DG15" s="92" t="str">
        <f>IF('Data Entry'!DG55="Yes",1,IF('Data Entry'!DG55="No",0,IF('Data Entry'!DG55="Partial",2,"")))</f>
        <v/>
      </c>
      <c r="DH15" s="92" t="str">
        <f>IF('Data Entry'!DH55="Yes",1,IF('Data Entry'!DH55="No",0,IF('Data Entry'!DH55="Partial",2,"")))</f>
        <v/>
      </c>
      <c r="DI15" s="92" t="str">
        <f>IF('Data Entry'!DI55="Yes",1,IF('Data Entry'!DI55="No",0,IF('Data Entry'!DI55="Partial",2,"")))</f>
        <v/>
      </c>
      <c r="DJ15" s="92" t="str">
        <f>IF('Data Entry'!DJ55="Yes",1,IF('Data Entry'!DJ55="No",0,IF('Data Entry'!DJ55="Partial",2,"")))</f>
        <v/>
      </c>
      <c r="DK15" s="92" t="str">
        <f>IF('Data Entry'!DK55="Yes",1,IF('Data Entry'!DK55="No",0,IF('Data Entry'!DK55="Partial",2,"")))</f>
        <v/>
      </c>
      <c r="DL15" s="92" t="str">
        <f>IF('Data Entry'!DL55="Yes",1,IF('Data Entry'!DL55="No",0,IF('Data Entry'!DL55="Partial",2,"")))</f>
        <v/>
      </c>
      <c r="DM15" s="92" t="str">
        <f>IF('Data Entry'!DM55="Yes",1,IF('Data Entry'!DM55="No",0,IF('Data Entry'!DM55="Partial",2,"")))</f>
        <v/>
      </c>
      <c r="DN15" s="92" t="str">
        <f>IF('Data Entry'!DN55="Yes",1,IF('Data Entry'!DN55="No",0,IF('Data Entry'!DN55="Partial",2,"")))</f>
        <v/>
      </c>
      <c r="DO15" s="92" t="str">
        <f>IF('Data Entry'!DO55="Yes",1,IF('Data Entry'!DO55="No",0,IF('Data Entry'!DO55="Partial",2,"")))</f>
        <v/>
      </c>
      <c r="DP15" s="92" t="str">
        <f>IF('Data Entry'!DP55="Yes",1,IF('Data Entry'!DP55="No",0,IF('Data Entry'!DP55="Partial",2,"")))</f>
        <v/>
      </c>
      <c r="DQ15" s="92" t="str">
        <f>IF('Data Entry'!DQ55="Yes",1,IF('Data Entry'!DQ55="No",0,IF('Data Entry'!DQ55="Partial",2,"")))</f>
        <v/>
      </c>
      <c r="DR15" s="92" t="str">
        <f>IF('Data Entry'!DR55="Yes",1,IF('Data Entry'!DR55="No",0,IF('Data Entry'!DR55="Partial",2,"")))</f>
        <v/>
      </c>
      <c r="DS15" s="92" t="str">
        <f>IF('Data Entry'!DS55="Yes",1,IF('Data Entry'!DS55="No",0,IF('Data Entry'!DS55="Partial",2,"")))</f>
        <v/>
      </c>
      <c r="DT15" s="92" t="str">
        <f>IF('Data Entry'!DT55="Yes",1,IF('Data Entry'!DT55="No",0,IF('Data Entry'!DT55="Partial",2,"")))</f>
        <v/>
      </c>
    </row>
    <row r="16" spans="1:124">
      <c r="B16"/>
      <c r="C16"/>
      <c r="D16"/>
    </row>
    <row r="17" spans="2:4">
      <c r="B17"/>
      <c r="C17"/>
      <c r="D17"/>
    </row>
    <row r="18" spans="2:4">
      <c r="B18"/>
      <c r="C18"/>
      <c r="D18"/>
    </row>
    <row r="19" spans="2:4">
      <c r="B19"/>
      <c r="C19"/>
      <c r="D19"/>
    </row>
    <row r="20" spans="2:4">
      <c r="B20"/>
      <c r="C20"/>
      <c r="D20"/>
    </row>
    <row r="21" spans="2:4">
      <c r="B21"/>
      <c r="C21"/>
      <c r="D21"/>
    </row>
    <row r="22" spans="2:4">
      <c r="B22"/>
      <c r="C22"/>
      <c r="D22"/>
    </row>
    <row r="23" spans="2:4">
      <c r="B23"/>
      <c r="C23"/>
      <c r="D23"/>
    </row>
    <row r="24" spans="2:4">
      <c r="B24"/>
      <c r="C24"/>
      <c r="D24"/>
    </row>
    <row r="25" spans="2:4">
      <c r="B25"/>
      <c r="C25"/>
      <c r="D25"/>
    </row>
    <row r="26" spans="2:4">
      <c r="B26"/>
      <c r="C26"/>
      <c r="D26"/>
    </row>
    <row r="27" spans="2:4">
      <c r="B27"/>
      <c r="C27"/>
      <c r="D27"/>
    </row>
    <row r="28" spans="2:4">
      <c r="B28"/>
      <c r="C28"/>
      <c r="D28"/>
    </row>
    <row r="29" spans="2:4">
      <c r="B29"/>
      <c r="C29"/>
      <c r="D29"/>
    </row>
    <row r="30" spans="2:4">
      <c r="B30"/>
      <c r="C30"/>
      <c r="D30"/>
    </row>
    <row r="31" spans="2:4">
      <c r="B31"/>
      <c r="C31"/>
      <c r="D31"/>
    </row>
    <row r="32" spans="2:4">
      <c r="B32"/>
      <c r="C32"/>
      <c r="D32"/>
    </row>
    <row r="33" spans="2:4">
      <c r="B33"/>
      <c r="C33"/>
      <c r="D33"/>
    </row>
    <row r="34" spans="2:4">
      <c r="B34"/>
      <c r="C34"/>
      <c r="D34"/>
    </row>
    <row r="35" spans="2:4">
      <c r="B35"/>
      <c r="C35"/>
      <c r="D35"/>
    </row>
    <row r="36" spans="2:4">
      <c r="B36"/>
      <c r="C36"/>
      <c r="D36"/>
    </row>
    <row r="37" spans="2:4">
      <c r="B37"/>
      <c r="C37"/>
      <c r="D37"/>
    </row>
    <row r="38" spans="2:4">
      <c r="B38"/>
      <c r="C38"/>
      <c r="D38"/>
    </row>
    <row r="39" spans="2:4">
      <c r="B39"/>
      <c r="C39"/>
      <c r="D39"/>
    </row>
    <row r="40" spans="2:4">
      <c r="B40"/>
      <c r="C40"/>
      <c r="D40"/>
    </row>
    <row r="41" spans="2:4">
      <c r="B41"/>
      <c r="C41"/>
      <c r="D41"/>
    </row>
    <row r="42" spans="2:4">
      <c r="B42"/>
      <c r="C42"/>
      <c r="D42"/>
    </row>
    <row r="43" spans="2:4">
      <c r="B43"/>
      <c r="C43"/>
      <c r="D43"/>
    </row>
    <row r="44" spans="2:4">
      <c r="B44"/>
      <c r="C44"/>
      <c r="D44"/>
    </row>
    <row r="45" spans="2:4">
      <c r="B45"/>
      <c r="C45"/>
      <c r="D45"/>
    </row>
    <row r="46" spans="2:4">
      <c r="B46"/>
      <c r="C46"/>
      <c r="D46"/>
    </row>
    <row r="47" spans="2:4">
      <c r="B47"/>
      <c r="C47"/>
      <c r="D47"/>
    </row>
    <row r="48" spans="2:4">
      <c r="B48"/>
      <c r="C48"/>
      <c r="D48"/>
    </row>
    <row r="49" spans="2:4">
      <c r="B49"/>
      <c r="C49"/>
      <c r="D49"/>
    </row>
    <row r="50" spans="2:4">
      <c r="B50"/>
      <c r="C50"/>
      <c r="D50"/>
    </row>
    <row r="51" spans="2:4">
      <c r="B51"/>
      <c r="C51"/>
      <c r="D51"/>
    </row>
    <row r="52" spans="2:4">
      <c r="B52"/>
      <c r="C52"/>
      <c r="D52"/>
    </row>
    <row r="53" spans="2:4">
      <c r="B53"/>
      <c r="C53"/>
      <c r="D53"/>
    </row>
    <row r="54" spans="2:4">
      <c r="B54"/>
      <c r="C54"/>
      <c r="D54"/>
    </row>
    <row r="55" spans="2:4">
      <c r="B55"/>
      <c r="C55"/>
      <c r="D55"/>
    </row>
    <row r="56" spans="2:4">
      <c r="B56"/>
      <c r="C56"/>
      <c r="D56"/>
    </row>
    <row r="57" spans="2:4">
      <c r="B57"/>
      <c r="C57"/>
      <c r="D57"/>
    </row>
    <row r="58" spans="2:4">
      <c r="B58"/>
      <c r="C58"/>
      <c r="D58"/>
    </row>
    <row r="59" spans="2:4">
      <c r="B59"/>
      <c r="C59"/>
      <c r="D59"/>
    </row>
    <row r="60" spans="2:4">
      <c r="B60"/>
      <c r="C60"/>
      <c r="D60"/>
    </row>
    <row r="61" spans="2:4">
      <c r="B61"/>
      <c r="C61"/>
      <c r="D61"/>
    </row>
    <row r="62" spans="2:4">
      <c r="B62"/>
      <c r="C62"/>
      <c r="D62"/>
    </row>
    <row r="63" spans="2:4">
      <c r="B63"/>
      <c r="C63"/>
      <c r="D63"/>
    </row>
    <row r="64" spans="2:4">
      <c r="B64"/>
      <c r="C64"/>
      <c r="D64"/>
    </row>
    <row r="65" spans="2:4">
      <c r="B65"/>
      <c r="C65"/>
      <c r="D65"/>
    </row>
    <row r="66" spans="2:4">
      <c r="B66"/>
      <c r="C66"/>
      <c r="D66"/>
    </row>
    <row r="67" spans="2:4">
      <c r="B67"/>
      <c r="C67"/>
      <c r="D67"/>
    </row>
    <row r="68" spans="2:4">
      <c r="B68"/>
      <c r="C68"/>
      <c r="D68"/>
    </row>
    <row r="69" spans="2:4">
      <c r="B69"/>
      <c r="C69"/>
      <c r="D69"/>
    </row>
    <row r="70" spans="2:4">
      <c r="B70"/>
      <c r="C70"/>
      <c r="D70"/>
    </row>
    <row r="71" spans="2:4">
      <c r="B71"/>
      <c r="C71"/>
      <c r="D71"/>
    </row>
    <row r="72" spans="2:4">
      <c r="B72"/>
      <c r="C72"/>
      <c r="D72"/>
    </row>
    <row r="73" spans="2:4">
      <c r="B73"/>
      <c r="C73"/>
      <c r="D73"/>
    </row>
    <row r="74" spans="2:4">
      <c r="B74"/>
      <c r="C74"/>
      <c r="D74"/>
    </row>
    <row r="75" spans="2:4">
      <c r="B75"/>
      <c r="C75"/>
      <c r="D75"/>
    </row>
    <row r="76" spans="2:4">
      <c r="B76"/>
      <c r="C76"/>
      <c r="D76"/>
    </row>
    <row r="77" spans="2:4">
      <c r="B77"/>
      <c r="C77"/>
      <c r="D77"/>
    </row>
    <row r="78" spans="2:4">
      <c r="B78"/>
      <c r="C78"/>
      <c r="D78"/>
    </row>
    <row r="79" spans="2:4">
      <c r="B79"/>
      <c r="C79"/>
      <c r="D79"/>
    </row>
    <row r="80" spans="2:4">
      <c r="B80"/>
      <c r="C80"/>
      <c r="D80"/>
    </row>
    <row r="81" spans="2:4">
      <c r="B81"/>
      <c r="C81"/>
      <c r="D81"/>
    </row>
    <row r="82" spans="2:4">
      <c r="B82"/>
      <c r="C82"/>
      <c r="D82"/>
    </row>
    <row r="83" spans="2:4">
      <c r="B83"/>
      <c r="C83"/>
      <c r="D83"/>
    </row>
    <row r="84" spans="2:4">
      <c r="B84"/>
      <c r="C84"/>
      <c r="D84"/>
    </row>
    <row r="85" spans="2:4">
      <c r="B85"/>
      <c r="C85"/>
      <c r="D85"/>
    </row>
    <row r="86" spans="2:4">
      <c r="B86"/>
      <c r="C86"/>
      <c r="D86"/>
    </row>
    <row r="87" spans="2:4">
      <c r="B87"/>
      <c r="C87"/>
      <c r="D87"/>
    </row>
    <row r="88" spans="2:4">
      <c r="B88"/>
      <c r="C88"/>
      <c r="D88"/>
    </row>
    <row r="89" spans="2:4">
      <c r="B89"/>
      <c r="C89"/>
      <c r="D89"/>
    </row>
    <row r="90" spans="2:4">
      <c r="B90"/>
      <c r="C90"/>
      <c r="D90"/>
    </row>
    <row r="91" spans="2:4">
      <c r="B91"/>
      <c r="C91"/>
      <c r="D91"/>
    </row>
    <row r="92" spans="2:4">
      <c r="B92"/>
      <c r="C92"/>
      <c r="D92"/>
    </row>
    <row r="93" spans="2:4">
      <c r="B93"/>
      <c r="C93"/>
      <c r="D93"/>
    </row>
    <row r="94" spans="2:4">
      <c r="B94"/>
      <c r="C94"/>
      <c r="D94"/>
    </row>
    <row r="95" spans="2:4">
      <c r="B95"/>
      <c r="C95"/>
      <c r="D95"/>
    </row>
    <row r="96" spans="2:4">
      <c r="B96"/>
      <c r="C96"/>
      <c r="D96"/>
    </row>
    <row r="97" spans="2:4">
      <c r="B97"/>
      <c r="C97"/>
      <c r="D97"/>
    </row>
    <row r="98" spans="2:4">
      <c r="B98"/>
      <c r="C98"/>
      <c r="D98"/>
    </row>
    <row r="99" spans="2:4">
      <c r="B99"/>
      <c r="C99"/>
      <c r="D99"/>
    </row>
    <row r="100" spans="2:4">
      <c r="B100"/>
      <c r="C100"/>
      <c r="D100"/>
    </row>
    <row r="101" spans="2:4">
      <c r="B101"/>
      <c r="C101"/>
      <c r="D101"/>
    </row>
    <row r="102" spans="2:4">
      <c r="B102"/>
      <c r="C102"/>
      <c r="D102"/>
    </row>
    <row r="103" spans="2:4">
      <c r="B103"/>
      <c r="C103"/>
      <c r="D103"/>
    </row>
    <row r="104" spans="2:4">
      <c r="B104"/>
      <c r="C104"/>
      <c r="D104"/>
    </row>
    <row r="105" spans="2:4">
      <c r="B105"/>
      <c r="C105"/>
      <c r="D105"/>
    </row>
    <row r="106" spans="2:4">
      <c r="B106"/>
      <c r="C106"/>
      <c r="D106"/>
    </row>
    <row r="107" spans="2:4">
      <c r="B107"/>
      <c r="C107"/>
      <c r="D107"/>
    </row>
    <row r="108" spans="2:4">
      <c r="B108"/>
      <c r="C108"/>
      <c r="D108"/>
    </row>
    <row r="109" spans="2:4">
      <c r="B109"/>
      <c r="C109"/>
      <c r="D109"/>
    </row>
    <row r="110" spans="2:4">
      <c r="B110"/>
      <c r="C110"/>
      <c r="D110"/>
    </row>
    <row r="111" spans="2:4">
      <c r="B111"/>
      <c r="C111"/>
      <c r="D111"/>
    </row>
    <row r="112" spans="2:4">
      <c r="B112"/>
      <c r="C112"/>
      <c r="D112"/>
    </row>
    <row r="113" spans="2:4">
      <c r="B113"/>
      <c r="C113"/>
      <c r="D113"/>
    </row>
    <row r="114" spans="2:4">
      <c r="B114"/>
      <c r="C114"/>
      <c r="D114"/>
    </row>
    <row r="115" spans="2:4">
      <c r="B115"/>
      <c r="C115"/>
      <c r="D115"/>
    </row>
    <row r="116" spans="2:4">
      <c r="B116"/>
      <c r="C116"/>
      <c r="D116"/>
    </row>
    <row r="117" spans="2:4">
      <c r="B117"/>
      <c r="C117"/>
      <c r="D117"/>
    </row>
    <row r="118" spans="2:4">
      <c r="B118"/>
      <c r="C118"/>
      <c r="D118"/>
    </row>
    <row r="119" spans="2:4">
      <c r="B119"/>
      <c r="C119"/>
      <c r="D119"/>
    </row>
    <row r="120" spans="2:4">
      <c r="B120"/>
      <c r="C120"/>
      <c r="D120"/>
    </row>
    <row r="121" spans="2:4">
      <c r="B121"/>
      <c r="C121"/>
      <c r="D121"/>
    </row>
    <row r="122" spans="2:4">
      <c r="B122"/>
      <c r="C122"/>
      <c r="D122"/>
    </row>
    <row r="123" spans="2:4">
      <c r="B123"/>
      <c r="C123"/>
      <c r="D123"/>
    </row>
    <row r="124" spans="2:4">
      <c r="B124"/>
      <c r="C124"/>
      <c r="D124"/>
    </row>
    <row r="125" spans="2:4">
      <c r="B125"/>
      <c r="C125"/>
      <c r="D125"/>
    </row>
    <row r="126" spans="2:4">
      <c r="B126"/>
      <c r="C126"/>
      <c r="D126"/>
    </row>
    <row r="127" spans="2:4">
      <c r="B127"/>
      <c r="C127"/>
      <c r="D127"/>
    </row>
    <row r="128" spans="2:4">
      <c r="B128"/>
      <c r="C128"/>
      <c r="D128"/>
    </row>
    <row r="129" spans="2:4">
      <c r="B129"/>
      <c r="C129"/>
      <c r="D129"/>
    </row>
    <row r="130" spans="2:4">
      <c r="B130"/>
      <c r="C130"/>
      <c r="D130"/>
    </row>
    <row r="131" spans="2:4">
      <c r="B131"/>
      <c r="C131"/>
      <c r="D131"/>
    </row>
  </sheetData>
  <mergeCells count="14">
    <mergeCell ref="A13:D13"/>
    <mergeCell ref="A14:D14"/>
    <mergeCell ref="A15:D15"/>
    <mergeCell ref="A7:D7"/>
    <mergeCell ref="A8:D8"/>
    <mergeCell ref="A9:D9"/>
    <mergeCell ref="A10:D10"/>
    <mergeCell ref="A11:D11"/>
    <mergeCell ref="A12:D12"/>
    <mergeCell ref="A1:D1"/>
    <mergeCell ref="A3:D3"/>
    <mergeCell ref="A4:D4"/>
    <mergeCell ref="A5:D5"/>
    <mergeCell ref="A6:D6"/>
  </mergeCells>
  <conditionalFormatting sqref="E3:AN15">
    <cfRule type="colorScale" priority="2">
      <colorScale>
        <cfvo type="num" val="0"/>
        <cfvo type="num" val="1"/>
        <cfvo type="num" val="2"/>
        <color rgb="FFFF7E79"/>
        <color theme="9"/>
        <color theme="7" tint="0.39997558519241921"/>
      </colorScale>
    </cfRule>
  </conditionalFormatting>
  <conditionalFormatting sqref="AO3:DT15">
    <cfRule type="colorScale" priority="1">
      <colorScale>
        <cfvo type="num" val="0"/>
        <cfvo type="num" val="1"/>
        <cfvo type="num" val="2"/>
        <color rgb="FFFF7E79"/>
        <color theme="9"/>
        <color theme="7" tint="0.39997558519241921"/>
      </colorScale>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B2E5E-2B5B-774A-B9C6-9A9FD1BE3D63}">
  <dimension ref="A1:G2"/>
  <sheetViews>
    <sheetView tabSelected="1" zoomScale="75" workbookViewId="0">
      <selection activeCell="B26" sqref="B26"/>
    </sheetView>
  </sheetViews>
  <sheetFormatPr baseColWidth="10" defaultRowHeight="16"/>
  <cols>
    <col min="1" max="1" width="96.33203125" style="54" customWidth="1"/>
    <col min="2" max="2" width="105.1640625" customWidth="1"/>
    <col min="3" max="3" width="94.83203125" customWidth="1"/>
  </cols>
  <sheetData>
    <row r="1" spans="1:7" s="114" customFormat="1" ht="48">
      <c r="A1" s="114" t="s">
        <v>262</v>
      </c>
      <c r="B1" s="114" t="s">
        <v>268</v>
      </c>
      <c r="C1" s="179" t="s">
        <v>263</v>
      </c>
      <c r="D1" s="179"/>
      <c r="E1" s="179"/>
      <c r="F1" s="179"/>
      <c r="G1" s="179"/>
    </row>
    <row r="2" spans="1:7" ht="71" customHeight="1">
      <c r="A2" s="115" t="s">
        <v>264</v>
      </c>
      <c r="B2" s="115" t="s">
        <v>266</v>
      </c>
      <c r="C2" s="178" t="s">
        <v>264</v>
      </c>
      <c r="D2" s="178"/>
      <c r="E2" s="178"/>
      <c r="F2" s="178"/>
      <c r="G2" s="178"/>
    </row>
  </sheetData>
  <mergeCells count="2">
    <mergeCell ref="C2:G2"/>
    <mergeCell ref="C1:G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Initial Questions</vt:lpstr>
      <vt:lpstr>Data Entry</vt:lpstr>
      <vt:lpstr>Sheet4</vt:lpstr>
      <vt:lpstr>Scatterplots</vt:lpstr>
      <vt:lpstr>Internal Validity Results</vt:lpstr>
      <vt:lpstr>External Validity Results</vt:lpstr>
      <vt:lpstr>Reporting Results</vt:lpstr>
      <vt:lpstr>Visual Analysis Examples</vt:lpstr>
      <vt:lpstr>'Data Entry'!Print_Area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Ledford</dc:creator>
  <cp:lastModifiedBy>Jennifer Ledford</cp:lastModifiedBy>
  <dcterms:created xsi:type="dcterms:W3CDTF">2023-02-28T18:31:52Z</dcterms:created>
  <dcterms:modified xsi:type="dcterms:W3CDTF">2023-05-24T20:51:16Z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2c8cef-6f2b-4af1-b4ac-d815ff795cd6_Enabled">
    <vt:lpwstr>true</vt:lpwstr>
  </property>
  <property fmtid="{D5CDD505-2E9C-101B-9397-08002B2CF9AE}" pid="3" name="MSIP_Label_792c8cef-6f2b-4af1-b4ac-d815ff795cd6_SetDate">
    <vt:lpwstr>2023-04-20T22:09:32Z</vt:lpwstr>
  </property>
  <property fmtid="{D5CDD505-2E9C-101B-9397-08002B2CF9AE}" pid="4" name="MSIP_Label_792c8cef-6f2b-4af1-b4ac-d815ff795cd6_Method">
    <vt:lpwstr>Standard</vt:lpwstr>
  </property>
  <property fmtid="{D5CDD505-2E9C-101B-9397-08002B2CF9AE}" pid="5" name="MSIP_Label_792c8cef-6f2b-4af1-b4ac-d815ff795cd6_Name">
    <vt:lpwstr>VUMC General</vt:lpwstr>
  </property>
  <property fmtid="{D5CDD505-2E9C-101B-9397-08002B2CF9AE}" pid="6" name="MSIP_Label_792c8cef-6f2b-4af1-b4ac-d815ff795cd6_SiteId">
    <vt:lpwstr>ef575030-1424-4ed8-b83c-12c533d879ab</vt:lpwstr>
  </property>
  <property fmtid="{D5CDD505-2E9C-101B-9397-08002B2CF9AE}" pid="7" name="MSIP_Label_792c8cef-6f2b-4af1-b4ac-d815ff795cd6_ActionId">
    <vt:lpwstr>1af83045-65f8-46be-876a-a3b102ad4ac3</vt:lpwstr>
  </property>
  <property fmtid="{D5CDD505-2E9C-101B-9397-08002B2CF9AE}" pid="8" name="MSIP_Label_792c8cef-6f2b-4af1-b4ac-d815ff795cd6_ContentBits">
    <vt:lpwstr>0</vt:lpwstr>
  </property>
</Properties>
</file>